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howInkAnnotation="0" defaultThemeVersion="124226"/>
  <bookViews>
    <workbookView xWindow="240" yWindow="165" windowWidth="14805" windowHeight="7950" tabRatio="727" activeTab="3"/>
  </bookViews>
  <sheets>
    <sheet name="GHG Calculation" sheetId="6" r:id="rId1"/>
    <sheet name="水电用量" sheetId="1" r:id="rId2"/>
    <sheet name="污水" sheetId="2" r:id="rId3"/>
    <sheet name="废气" sheetId="7" r:id="rId4"/>
    <sheet name="废弃物" sheetId="3" r:id="rId5"/>
  </sheets>
  <externalReferences>
    <externalReference r:id="rId6"/>
  </externalReferences>
  <definedNames>
    <definedName name="_xlnm._FilterDatabase" localSheetId="0" hidden="1">'GHG Calculation'!#REF!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get_gasgperkm">[1]Reference!$E$196:$I$259</definedName>
    <definedName name="_xlnm.Print_Area" localSheetId="0">'GHG Calculation'!$A$1:$M$18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25725"/>
</workbook>
</file>

<file path=xl/calcChain.xml><?xml version="1.0" encoding="utf-8"?>
<calcChain xmlns="http://schemas.openxmlformats.org/spreadsheetml/2006/main">
  <c r="O17" i="6"/>
  <c r="F17"/>
  <c r="F20"/>
  <c r="C20"/>
  <c r="O20" l="1"/>
  <c r="F16"/>
  <c r="I16"/>
  <c r="C16" l="1"/>
  <c r="N17" l="1"/>
  <c r="K17"/>
  <c r="J17"/>
  <c r="G17"/>
  <c r="M16"/>
  <c r="M17" s="1"/>
  <c r="L16"/>
  <c r="L17" s="1"/>
  <c r="K16"/>
  <c r="J16"/>
  <c r="I17"/>
  <c r="H16"/>
  <c r="H17" s="1"/>
  <c r="G16"/>
  <c r="E16"/>
  <c r="E17" s="1"/>
  <c r="F17" i="1" l="1"/>
  <c r="G17"/>
  <c r="E17"/>
  <c r="C17"/>
  <c r="D17"/>
  <c r="B17"/>
  <c r="B18" l="1"/>
  <c r="F18"/>
</calcChain>
</file>

<file path=xl/comments1.xml><?xml version="1.0" encoding="utf-8"?>
<comments xmlns="http://schemas.openxmlformats.org/spreadsheetml/2006/main">
  <authors>
    <author>作者</author>
  </authors>
  <commentLis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市政供水</t>
        </r>
      </text>
    </comment>
    <comment ref="C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地下水</t>
        </r>
      </text>
    </comment>
    <comment ref="D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地表水</t>
        </r>
      </text>
    </comment>
    <comment ref="E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再生水</t>
        </r>
      </text>
    </commen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工业用瓦特</t>
        </r>
      </text>
    </comment>
    <comment ref="G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国内用瓦特</t>
        </r>
      </text>
    </comment>
  </commentList>
</comments>
</file>

<file path=xl/sharedStrings.xml><?xml version="1.0" encoding="utf-8"?>
<sst xmlns="http://schemas.openxmlformats.org/spreadsheetml/2006/main" count="175" uniqueCount="157">
  <si>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</si>
  <si>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</si>
  <si>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</si>
  <si>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</si>
  <si>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</si>
  <si>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</si>
  <si>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</si>
  <si>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</si>
  <si>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</si>
  <si>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</si>
  <si>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</si>
  <si>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</si>
  <si>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</si>
  <si>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Type of wastewater 废水种类</t>
  </si>
  <si>
    <t>Wastewater generation source/ point 废水生成源/位置</t>
  </si>
  <si>
    <t>Types of contaminants (e.g., solvents, oils/greases, solid matter, etc.) 污染物的类型</t>
  </si>
  <si>
    <t>Wastewater quality :COD, BOD, pH 废水的质量</t>
  </si>
  <si>
    <t>Frequency of measurement 测量的频率</t>
  </si>
  <si>
    <t>Main incoming suppliy(Whole factory)</t>
  </si>
  <si>
    <t>…</t>
  </si>
  <si>
    <r>
      <t>What is the disposal method for this waste? (Select all that apply )                                     废弃物的处理方式是？</t>
    </r>
    <r>
      <rPr>
        <sz val="11"/>
        <color rgb="FFFF0000"/>
        <rFont val="Calibri"/>
        <family val="2"/>
      </rPr>
      <t>(可双选)</t>
    </r>
  </si>
  <si>
    <t>Cardboard/ Paper 纸板纸</t>
  </si>
  <si>
    <t>Select 选择…</t>
  </si>
  <si>
    <t>Other domestic waste 其他生活垃圾</t>
  </si>
  <si>
    <t>Sludge 污泥</t>
  </si>
  <si>
    <t>January 一月</t>
  </si>
  <si>
    <t>Febuary 二月</t>
  </si>
  <si>
    <t>March 三月</t>
  </si>
  <si>
    <t>April
四月</t>
  </si>
  <si>
    <t>May
五月</t>
  </si>
  <si>
    <t>June 
六月</t>
  </si>
  <si>
    <t>July
七月</t>
  </si>
  <si>
    <t>August
八月</t>
  </si>
  <si>
    <t>September 九月</t>
  </si>
  <si>
    <t>October 十月</t>
  </si>
  <si>
    <t>November 十一月</t>
  </si>
  <si>
    <t>December 十二月</t>
  </si>
  <si>
    <t>Carbon Emissions Calculation Tool</t>
  </si>
  <si>
    <t>Country:</t>
  </si>
  <si>
    <t>China</t>
  </si>
  <si>
    <t>Supplier name:</t>
  </si>
  <si>
    <t>Supplier code:</t>
  </si>
  <si>
    <t>Factory name:</t>
  </si>
  <si>
    <t>PU SPUR ID:</t>
  </si>
  <si>
    <t>Product Type</t>
  </si>
  <si>
    <t>Data responsible at supplier:</t>
  </si>
  <si>
    <t>Title:</t>
  </si>
  <si>
    <t xml:space="preserve">ELECTRICITY </t>
  </si>
  <si>
    <t xml:space="preserve">Period
</t>
  </si>
  <si>
    <t>GHG Emission Factor</t>
  </si>
  <si>
    <t>GHG Source</t>
  </si>
  <si>
    <t>Area</t>
  </si>
  <si>
    <t>Electricity(2011)</t>
  </si>
  <si>
    <t>Coal</t>
  </si>
  <si>
    <t>Diesel[SC]</t>
  </si>
  <si>
    <t>Heavy Fuel Oil[SC]</t>
  </si>
  <si>
    <t>Natural Gas[SC]</t>
  </si>
  <si>
    <t>LPG[SC]</t>
  </si>
  <si>
    <t>Diesel[MC]</t>
  </si>
  <si>
    <t>Petrol[MC]</t>
  </si>
  <si>
    <t>Wood</t>
  </si>
  <si>
    <t>Steam</t>
  </si>
  <si>
    <t>Unit</t>
  </si>
  <si>
    <t>kgCO2e/kWh</t>
  </si>
  <si>
    <t>kgCO2e/kg</t>
  </si>
  <si>
    <t xml:space="preserve"> kgCO2e/L</t>
  </si>
  <si>
    <t>kgCO2e/m3</t>
  </si>
  <si>
    <t>kgCO2e/L</t>
  </si>
  <si>
    <t>kg CO2e/kg</t>
  </si>
  <si>
    <t>kg CO2e/t</t>
  </si>
  <si>
    <t>Emission Factor</t>
  </si>
  <si>
    <t>华北电网</t>
  </si>
  <si>
    <t>东北电网</t>
  </si>
  <si>
    <t>华东电网</t>
  </si>
  <si>
    <t>华中电网</t>
  </si>
  <si>
    <t>西北电网</t>
  </si>
  <si>
    <t>南方电网</t>
  </si>
  <si>
    <t>备注: 华北电网覆盖省市包括北京市、天津市、河北省、山西省、山东省、内蒙古自治区;</t>
  </si>
  <si>
    <t xml:space="preserve">东北电网覆盖省市包括辽宁省、吉林省、黑龙江省; </t>
  </si>
  <si>
    <t>华东电网覆盖省市包括上海市、江苏省、浙江省、安徽省、福建省;</t>
  </si>
  <si>
    <t>华中电网覆盖省市包括河南省、湖北省、湖南省、江西省、四川省、重庆市;</t>
  </si>
  <si>
    <t>西北电网覆盖省市包括陕西省、甘肃省、青海省、宁夏回族自治区、新疆维吾尔自治区;</t>
  </si>
  <si>
    <t>南方电网覆盖省市包括广东省、广西壮族自治区、云南省、贵州省、海南省</t>
  </si>
  <si>
    <t>Activity Data
活动数据</t>
  </si>
  <si>
    <t>GHG Emission Factor
排放系数</t>
  </si>
  <si>
    <t>CO2e
二氧化碳当量
 [kg]</t>
  </si>
  <si>
    <t>FUEL USE 燃料使用</t>
  </si>
  <si>
    <t>Coal煤
[kg]</t>
  </si>
  <si>
    <t>Diesel柴油
[L]</t>
  </si>
  <si>
    <t>Electricity
电力
[kWh]</t>
  </si>
  <si>
    <t>Heavy Fuel Oil  重油[m3]</t>
  </si>
  <si>
    <t>Natural Gas天然气
[m3]</t>
  </si>
  <si>
    <t>LPG液化气
[kg]</t>
  </si>
  <si>
    <t>Fossil origin (Mobile combustion)化石燃料（移动源）</t>
  </si>
  <si>
    <t>Petrol汽油
[L]</t>
  </si>
  <si>
    <t>Renewable origin 可再生能源</t>
  </si>
  <si>
    <t>HEAT 热力</t>
  </si>
  <si>
    <t>Steam 蒸汽
[T]</t>
  </si>
  <si>
    <t>Other GHG Sources 其它能源</t>
  </si>
  <si>
    <t>Grid电网(请选择)</t>
  </si>
  <si>
    <t>2015年</t>
  </si>
  <si>
    <t>2016年</t>
  </si>
  <si>
    <t>2017年</t>
  </si>
  <si>
    <r>
      <t xml:space="preserve">Bought externally  </t>
    </r>
    <r>
      <rPr>
        <b/>
        <i/>
        <sz val="10"/>
        <rFont val="Calibri"/>
        <family val="2"/>
      </rPr>
      <t>外部购买</t>
    </r>
  </si>
  <si>
    <t>Wood 木柴
[kg]</t>
  </si>
  <si>
    <t>Total CO2e
总二氧化碳当量
[Ton]</t>
  </si>
  <si>
    <t>Fossil origin (Stationary combustion)化石燃料（固定源)</t>
  </si>
  <si>
    <t xml:space="preserve">Municipal water </t>
    <phoneticPr fontId="23" type="noConversion"/>
  </si>
  <si>
    <t>Ground water</t>
    <phoneticPr fontId="23" type="noConversion"/>
  </si>
  <si>
    <t>Surface water</t>
    <phoneticPr fontId="23" type="noConversion"/>
  </si>
  <si>
    <t>Reclaimed water</t>
    <phoneticPr fontId="23" type="noConversion"/>
  </si>
  <si>
    <t>Industrial w/w</t>
    <phoneticPr fontId="23" type="noConversion"/>
  </si>
  <si>
    <t>Domestic w/w</t>
    <phoneticPr fontId="23" type="noConversion"/>
  </si>
  <si>
    <t>Water discharge (m3)</t>
    <phoneticPr fontId="23" type="noConversion"/>
  </si>
  <si>
    <t>Water consumption (m3)</t>
    <phoneticPr fontId="23" type="noConversion"/>
  </si>
  <si>
    <t>…</t>
    <phoneticPr fontId="23" type="noConversion"/>
  </si>
  <si>
    <t>同安污水处理厂</t>
    <phoneticPr fontId="23" type="noConversion"/>
  </si>
  <si>
    <t>COD\BOD\悬浮物</t>
    <phoneticPr fontId="23" type="noConversion"/>
  </si>
  <si>
    <t>生产废水、生活污水</t>
    <phoneticPr fontId="23" type="noConversion"/>
  </si>
  <si>
    <t>合格</t>
    <phoneticPr fontId="23" type="noConversion"/>
  </si>
  <si>
    <t>Volume of wastewater(m3) 废水量</t>
    <phoneticPr fontId="23" type="noConversion"/>
  </si>
  <si>
    <t>252(m3)</t>
    <phoneticPr fontId="23" type="noConversion"/>
  </si>
  <si>
    <t>Wastewater discharge destination / receiving body 废水排放的接收体</t>
    <phoneticPr fontId="23" type="noConversion"/>
  </si>
  <si>
    <t>厂内每月一次，外部机构检测每年两次</t>
    <phoneticPr fontId="23" type="noConversion"/>
  </si>
  <si>
    <t>e.g. Washing</t>
    <phoneticPr fontId="23" type="noConversion"/>
  </si>
  <si>
    <t>Xiamen Royaltech Packaging Co.,Ltd</t>
    <phoneticPr fontId="23" type="noConversion"/>
  </si>
  <si>
    <t>Cosmetics</t>
    <phoneticPr fontId="23" type="noConversion"/>
  </si>
  <si>
    <t>曹芳平</t>
    <phoneticPr fontId="23" type="noConversion"/>
  </si>
  <si>
    <r>
      <t xml:space="preserve">What are your site’s most significant waste streams? You may select more than one waste stream, and you may select “Other” more than once. </t>
    </r>
    <r>
      <rPr>
        <sz val="11"/>
        <rFont val="宋体"/>
        <family val="3"/>
        <charset val="134"/>
      </rPr>
      <t>贵工厂最主要的废弃物是什么？您可以选择不止一项内容，如果下列没有列出贵工厂的废弃物，请在其他处注明。</t>
    </r>
    <phoneticPr fontId="23" type="noConversion"/>
  </si>
  <si>
    <t>生产包装、仓库收料</t>
    <phoneticPr fontId="23" type="noConversion"/>
  </si>
  <si>
    <t>污水处理厂</t>
    <phoneticPr fontId="23" type="noConversion"/>
  </si>
  <si>
    <t>不可回收</t>
    <phoneticPr fontId="23" type="noConversion"/>
  </si>
  <si>
    <t>一次性口罩帽子
废拖把等</t>
    <phoneticPr fontId="23" type="noConversion"/>
  </si>
  <si>
    <r>
      <t xml:space="preserve">Other (please specify) </t>
    </r>
    <r>
      <rPr>
        <sz val="11"/>
        <rFont val="宋体"/>
        <family val="3"/>
        <charset val="134"/>
      </rPr>
      <t>其他（请注明）容剂瓶</t>
    </r>
    <r>
      <rPr>
        <sz val="11"/>
        <rFont val="Calibri"/>
        <family val="2"/>
      </rPr>
      <t xml:space="preserve">: </t>
    </r>
    <phoneticPr fontId="23" type="noConversion"/>
  </si>
  <si>
    <t>实验室用</t>
    <phoneticPr fontId="23" type="noConversion"/>
  </si>
  <si>
    <r>
      <t xml:space="preserve">Other (please specify) </t>
    </r>
    <r>
      <rPr>
        <sz val="11"/>
        <rFont val="宋体"/>
        <family val="3"/>
        <charset val="134"/>
      </rPr>
      <t>其他（请注明）</t>
    </r>
    <r>
      <rPr>
        <sz val="11"/>
        <rFont val="Calibri"/>
        <family val="2"/>
      </rPr>
      <t xml:space="preserve">: </t>
    </r>
    <r>
      <rPr>
        <sz val="11"/>
        <rFont val="宋体"/>
        <family val="3"/>
        <charset val="134"/>
      </rPr>
      <t>灯管</t>
    </r>
    <phoneticPr fontId="23" type="noConversion"/>
  </si>
  <si>
    <t>车间更换</t>
    <phoneticPr fontId="23" type="noConversion"/>
  </si>
  <si>
    <t>交由危废处理企业</t>
    <phoneticPr fontId="23" type="noConversion"/>
  </si>
  <si>
    <t>工厂内回收再利用</t>
    <phoneticPr fontId="23" type="noConversion"/>
  </si>
  <si>
    <r>
      <t xml:space="preserve">What is the method of tracking this waste? </t>
    </r>
    <r>
      <rPr>
        <sz val="11"/>
        <rFont val="宋体"/>
        <family val="3"/>
        <charset val="134"/>
      </rPr>
      <t>废弃物数据来源是？</t>
    </r>
    <phoneticPr fontId="23" type="noConversion"/>
  </si>
  <si>
    <t>工厂产生了多少该废弃物？（单位：公斤）</t>
    <phoneticPr fontId="23" type="noConversion"/>
  </si>
  <si>
    <t>If you have industial wastewater and tested water quality regularly, pls fill in below table.   如果你们有工业废水并且定期监测水质，请填写以下表格</t>
    <phoneticPr fontId="23" type="noConversion"/>
  </si>
  <si>
    <t>类别</t>
    <phoneticPr fontId="23" type="noConversion"/>
  </si>
  <si>
    <t>监测内容</t>
    <phoneticPr fontId="23" type="noConversion"/>
  </si>
  <si>
    <t>监测位置</t>
    <phoneticPr fontId="23" type="noConversion"/>
  </si>
  <si>
    <t>监测频率</t>
    <phoneticPr fontId="23" type="noConversion"/>
  </si>
  <si>
    <t>排放速率（kg/h)</t>
    <phoneticPr fontId="23" type="noConversion"/>
  </si>
  <si>
    <t>排放浓度(mg/m3)</t>
    <phoneticPr fontId="23" type="noConversion"/>
  </si>
  <si>
    <t>废气</t>
    <phoneticPr fontId="23" type="noConversion"/>
  </si>
  <si>
    <t>粉尘</t>
    <phoneticPr fontId="23" type="noConversion"/>
  </si>
  <si>
    <t>污染源</t>
    <phoneticPr fontId="23" type="noConversion"/>
  </si>
  <si>
    <t>处理设施</t>
    <phoneticPr fontId="23" type="noConversion"/>
  </si>
  <si>
    <t>排气口</t>
    <phoneticPr fontId="23" type="noConversion"/>
  </si>
  <si>
    <t>1年/次</t>
    <phoneticPr fontId="23" type="noConversion"/>
  </si>
  <si>
    <t>集气罩、
布袋除尘器、
排气筒</t>
    <phoneticPr fontId="23" type="noConversion"/>
  </si>
  <si>
    <t>排放标准</t>
    <phoneticPr fontId="23" type="noConversion"/>
  </si>
  <si>
    <t>DB35/323-2011
&lt;厦门市大气污染物排放标准》
表1排放标准</t>
    <phoneticPr fontId="23" type="noConversion"/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</si>
</sst>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0.0000"/>
    <numFmt numFmtId="180" formatCode="#,##0.0000"/>
  </numFmts>
  <fonts count="28">
    <font>
      <sz val="11"/>
      <color theme="1"/>
      <name val="宋体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20"/>
      <name val="Calibri"/>
      <family val="2"/>
    </font>
    <font>
      <sz val="10"/>
      <color indexed="1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0"/>
      <name val="Arial"/>
      <family val="2"/>
    </font>
    <font>
      <i/>
      <sz val="10"/>
      <name val="Calibri"/>
      <family val="2"/>
    </font>
    <font>
      <sz val="1"/>
      <name val="Arial"/>
      <family val="2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color indexed="12"/>
      <name val="Arial"/>
      <family val="2"/>
    </font>
    <font>
      <sz val="9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sz val="10"/>
      <color indexed="1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  <xf numFmtId="178" fontId="6" fillId="0" borderId="0" applyFont="0" applyFill="0" applyBorder="0" applyAlignment="0" applyProtection="0"/>
    <xf numFmtId="0" fontId="12" fillId="7" borderId="0" applyNumberFormat="0" applyFont="0" applyBorder="0" applyAlignment="0"/>
    <xf numFmtId="0" fontId="12" fillId="10" borderId="0" applyNumberFormat="0" applyFont="0" applyBorder="0" applyAlignment="0"/>
    <xf numFmtId="17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9" fillId="0" borderId="0">
      <alignment horizontal="right"/>
    </xf>
    <xf numFmtId="0" fontId="19" fillId="0" borderId="0">
      <alignment horizontal="left"/>
    </xf>
    <xf numFmtId="0" fontId="20" fillId="0" borderId="0">
      <alignment horizontal="left" vertical="top"/>
    </xf>
    <xf numFmtId="0" fontId="21" fillId="0" borderId="0">
      <alignment horizontal="left"/>
    </xf>
    <xf numFmtId="0" fontId="22" fillId="7" borderId="0">
      <alignment horizontal="left" vertical="center" indent="1"/>
    </xf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3" fontId="14" fillId="6" borderId="29" xfId="2" applyNumberFormat="1" applyFont="1" applyFill="1" applyBorder="1" applyProtection="1">
      <protection locked="0"/>
    </xf>
    <xf numFmtId="0" fontId="7" fillId="5" borderId="0" xfId="2" applyFont="1" applyFill="1" applyProtection="1"/>
    <xf numFmtId="0" fontId="7" fillId="0" borderId="0" xfId="2" applyFont="1" applyProtection="1"/>
    <xf numFmtId="0" fontId="8" fillId="5" borderId="0" xfId="2" applyFont="1" applyFill="1" applyProtection="1"/>
    <xf numFmtId="0" fontId="7" fillId="5" borderId="0" xfId="2" applyFont="1" applyFill="1" applyAlignment="1" applyProtection="1">
      <alignment horizontal="right"/>
    </xf>
    <xf numFmtId="0" fontId="7" fillId="0" borderId="0" xfId="2" applyFont="1" applyAlignment="1" applyProtection="1">
      <alignment horizontal="left"/>
    </xf>
    <xf numFmtId="0" fontId="9" fillId="5" borderId="0" xfId="2" applyFont="1" applyFill="1" applyProtection="1"/>
    <xf numFmtId="0" fontId="7" fillId="5" borderId="0" xfId="2" applyFont="1" applyFill="1" applyBorder="1" applyAlignment="1" applyProtection="1">
      <alignment horizontal="right"/>
    </xf>
    <xf numFmtId="0" fontId="7" fillId="5" borderId="0" xfId="2" applyFont="1" applyFill="1" applyBorder="1" applyAlignment="1" applyProtection="1">
      <alignment horizontal="center"/>
    </xf>
    <xf numFmtId="0" fontId="7" fillId="5" borderId="0" xfId="2" applyFont="1" applyFill="1" applyBorder="1" applyProtection="1"/>
    <xf numFmtId="0" fontId="7" fillId="0" borderId="0" xfId="2" applyFont="1" applyAlignment="1" applyProtection="1"/>
    <xf numFmtId="0" fontId="7" fillId="0" borderId="25" xfId="2" applyFont="1" applyBorder="1" applyAlignment="1" applyProtection="1"/>
    <xf numFmtId="0" fontId="14" fillId="5" borderId="21" xfId="2" applyFont="1" applyFill="1" applyBorder="1" applyAlignment="1" applyProtection="1">
      <alignment horizontal="left"/>
    </xf>
    <xf numFmtId="0" fontId="14" fillId="5" borderId="23" xfId="2" applyFont="1" applyFill="1" applyBorder="1" applyAlignment="1" applyProtection="1">
      <alignment horizontal="left"/>
    </xf>
    <xf numFmtId="0" fontId="14" fillId="5" borderId="22" xfId="2" applyFont="1" applyFill="1" applyBorder="1" applyAlignment="1" applyProtection="1">
      <alignment horizontal="left"/>
    </xf>
    <xf numFmtId="0" fontId="14" fillId="5" borderId="22" xfId="2" applyFont="1" applyFill="1" applyBorder="1" applyAlignment="1" applyProtection="1">
      <alignment horizontal="left" wrapText="1"/>
    </xf>
    <xf numFmtId="0" fontId="15" fillId="5" borderId="24" xfId="2" applyFont="1" applyFill="1" applyBorder="1" applyAlignment="1" applyProtection="1">
      <alignment horizontal="left" wrapText="1"/>
    </xf>
    <xf numFmtId="0" fontId="14" fillId="5" borderId="24" xfId="2" applyFont="1" applyFill="1" applyBorder="1" applyAlignment="1" applyProtection="1">
      <alignment horizontal="left" vertical="center" wrapText="1"/>
    </xf>
    <xf numFmtId="0" fontId="14" fillId="5" borderId="21" xfId="2" applyFont="1" applyFill="1" applyBorder="1" applyAlignment="1" applyProtection="1">
      <alignment horizontal="left" vertical="center" wrapText="1"/>
    </xf>
    <xf numFmtId="0" fontId="7" fillId="8" borderId="29" xfId="2" applyFont="1" applyFill="1" applyBorder="1" applyAlignment="1" applyProtection="1">
      <alignment wrapText="1"/>
    </xf>
    <xf numFmtId="180" fontId="14" fillId="8" borderId="29" xfId="2" applyNumberFormat="1" applyFont="1" applyFill="1" applyBorder="1" applyProtection="1"/>
    <xf numFmtId="180" fontId="14" fillId="8" borderId="30" xfId="2" applyNumberFormat="1" applyFont="1" applyFill="1" applyBorder="1" applyProtection="1"/>
    <xf numFmtId="0" fontId="7" fillId="3" borderId="0" xfId="2" applyFont="1" applyFill="1" applyProtection="1"/>
    <xf numFmtId="0" fontId="14" fillId="3" borderId="1" xfId="2" applyFont="1" applyFill="1" applyBorder="1" applyAlignment="1" applyProtection="1">
      <alignment horizontal="center" wrapText="1"/>
    </xf>
    <xf numFmtId="0" fontId="7" fillId="3" borderId="1" xfId="2" applyFont="1" applyFill="1" applyBorder="1" applyAlignment="1" applyProtection="1">
      <alignment wrapText="1"/>
    </xf>
    <xf numFmtId="0" fontId="7" fillId="3" borderId="1" xfId="2" applyFont="1" applyFill="1" applyBorder="1" applyAlignment="1" applyProtection="1">
      <alignment horizontal="center" wrapText="1"/>
    </xf>
    <xf numFmtId="0" fontId="14" fillId="3" borderId="0" xfId="2" applyFont="1" applyFill="1" applyBorder="1" applyAlignment="1" applyProtection="1">
      <alignment horizontal="center" wrapText="1"/>
    </xf>
    <xf numFmtId="0" fontId="7" fillId="0" borderId="1" xfId="2" applyFont="1" applyBorder="1" applyAlignment="1" applyProtection="1">
      <alignment horizontal="center"/>
    </xf>
    <xf numFmtId="0" fontId="7" fillId="0" borderId="1" xfId="2" applyFont="1" applyBorder="1" applyProtection="1"/>
    <xf numFmtId="0" fontId="7" fillId="0" borderId="0" xfId="2" applyFont="1" applyBorder="1" applyAlignment="1" applyProtection="1">
      <alignment horizontal="center"/>
    </xf>
    <xf numFmtId="179" fontId="7" fillId="0" borderId="1" xfId="2" applyNumberFormat="1" applyFont="1" applyBorder="1" applyAlignment="1" applyProtection="1">
      <alignment horizontal="center"/>
    </xf>
    <xf numFmtId="0" fontId="7" fillId="0" borderId="0" xfId="2" applyFont="1" applyAlignment="1" applyProtection="1">
      <alignment horizontal="center"/>
    </xf>
    <xf numFmtId="0" fontId="14" fillId="5" borderId="21" xfId="2" applyFont="1" applyFill="1" applyBorder="1" applyAlignment="1" applyProtection="1">
      <alignment horizontal="left"/>
      <protection locked="0"/>
    </xf>
    <xf numFmtId="0" fontId="14" fillId="5" borderId="23" xfId="2" applyFont="1" applyFill="1" applyBorder="1" applyAlignment="1" applyProtection="1">
      <alignment horizontal="left"/>
      <protection locked="0"/>
    </xf>
    <xf numFmtId="0" fontId="7" fillId="5" borderId="0" xfId="2" applyFont="1" applyFill="1" applyProtection="1">
      <protection locked="0"/>
    </xf>
    <xf numFmtId="0" fontId="7" fillId="5" borderId="27" xfId="2" applyFont="1" applyFill="1" applyBorder="1" applyAlignment="1" applyProtection="1">
      <protection locked="0"/>
    </xf>
    <xf numFmtId="0" fontId="7" fillId="5" borderId="24" xfId="2" applyFont="1" applyFill="1" applyBorder="1" applyAlignment="1" applyProtection="1">
      <alignment horizontal="center" vertical="center" wrapText="1"/>
      <protection locked="0"/>
    </xf>
    <xf numFmtId="0" fontId="7" fillId="5" borderId="29" xfId="2" applyFont="1" applyFill="1" applyBorder="1" applyAlignment="1" applyProtection="1">
      <alignment wrapText="1"/>
      <protection locked="0"/>
    </xf>
    <xf numFmtId="0" fontId="7" fillId="3" borderId="24" xfId="2" applyFont="1" applyFill="1" applyBorder="1" applyProtection="1">
      <protection locked="0"/>
    </xf>
    <xf numFmtId="0" fontId="7" fillId="8" borderId="29" xfId="2" applyFont="1" applyFill="1" applyBorder="1" applyAlignment="1" applyProtection="1">
      <alignment wrapText="1"/>
      <protection locked="0"/>
    </xf>
    <xf numFmtId="0" fontId="7" fillId="5" borderId="24" xfId="2" applyFont="1" applyFill="1" applyBorder="1" applyAlignment="1" applyProtection="1">
      <alignment wrapText="1"/>
      <protection locked="0"/>
    </xf>
    <xf numFmtId="178" fontId="17" fillId="0" borderId="24" xfId="3" applyFont="1" applyBorder="1" applyProtection="1">
      <protection locked="0"/>
    </xf>
    <xf numFmtId="178" fontId="17" fillId="0" borderId="24" xfId="3" applyFont="1" applyFill="1" applyBorder="1" applyProtection="1">
      <protection locked="0"/>
    </xf>
    <xf numFmtId="2" fontId="14" fillId="9" borderId="24" xfId="2" applyNumberFormat="1" applyFont="1" applyFill="1" applyBorder="1" applyProtection="1">
      <protection locked="0"/>
    </xf>
    <xf numFmtId="3" fontId="14" fillId="8" borderId="21" xfId="2" applyNumberFormat="1" applyFont="1" applyFill="1" applyBorder="1" applyAlignment="1" applyProtection="1">
      <protection locked="0"/>
    </xf>
    <xf numFmtId="0" fontId="6" fillId="8" borderId="23" xfId="2" applyFill="1" applyBorder="1" applyAlignment="1" applyProtection="1">
      <protection locked="0"/>
    </xf>
    <xf numFmtId="3" fontId="14" fillId="8" borderId="29" xfId="2" applyNumberFormat="1" applyFont="1" applyFill="1" applyBorder="1" applyProtection="1">
      <protection locked="0"/>
    </xf>
    <xf numFmtId="3" fontId="17" fillId="0" borderId="24" xfId="2" applyNumberFormat="1" applyFont="1" applyBorder="1" applyProtection="1">
      <protection locked="0"/>
    </xf>
    <xf numFmtId="3" fontId="17" fillId="0" borderId="24" xfId="2" applyNumberFormat="1" applyFont="1" applyFill="1" applyBorder="1" applyProtection="1">
      <protection locked="0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3" borderId="26" xfId="2" applyFont="1" applyFill="1" applyBorder="1" applyAlignment="1" applyProtection="1">
      <alignment horizontal="left" vertical="center" wrapText="1"/>
    </xf>
    <xf numFmtId="0" fontId="16" fillId="3" borderId="28" xfId="2" applyFont="1" applyFill="1" applyBorder="1" applyAlignment="1" applyProtection="1">
      <alignment horizontal="left" vertical="center"/>
    </xf>
    <xf numFmtId="0" fontId="16" fillId="3" borderId="29" xfId="2" applyFont="1" applyFill="1" applyBorder="1" applyAlignment="1" applyProtection="1">
      <alignment horizontal="left" vertical="center"/>
    </xf>
    <xf numFmtId="0" fontId="15" fillId="11" borderId="21" xfId="2" applyFont="1" applyFill="1" applyBorder="1" applyAlignment="1" applyProtection="1">
      <alignment horizontal="left" wrapText="1"/>
      <protection locked="0"/>
    </xf>
    <xf numFmtId="0" fontId="16" fillId="11" borderId="23" xfId="2" applyFont="1" applyFill="1" applyBorder="1" applyAlignment="1" applyProtection="1">
      <alignment horizontal="left"/>
      <protection locked="0"/>
    </xf>
    <xf numFmtId="0" fontId="15" fillId="5" borderId="21" xfId="2" applyFont="1" applyFill="1" applyBorder="1" applyAlignment="1" applyProtection="1">
      <alignment horizontal="left"/>
    </xf>
    <xf numFmtId="0" fontId="6" fillId="0" borderId="23" xfId="2" applyBorder="1" applyAlignment="1" applyProtection="1">
      <alignment horizontal="left"/>
    </xf>
    <xf numFmtId="0" fontId="6" fillId="0" borderId="22" xfId="2" applyBorder="1" applyAlignment="1" applyProtection="1">
      <alignment horizontal="left"/>
    </xf>
    <xf numFmtId="0" fontId="14" fillId="5" borderId="21" xfId="2" applyFont="1" applyFill="1" applyBorder="1" applyAlignment="1" applyProtection="1">
      <alignment horizontal="left" wrapText="1"/>
    </xf>
    <xf numFmtId="0" fontId="14" fillId="5" borderId="21" xfId="2" applyFont="1" applyFill="1" applyBorder="1" applyAlignment="1" applyProtection="1">
      <alignment horizontal="left" vertical="center" wrapText="1"/>
      <protection locked="0"/>
    </xf>
    <xf numFmtId="0" fontId="16" fillId="0" borderId="23" xfId="2" applyFont="1" applyBorder="1" applyAlignment="1" applyProtection="1">
      <alignment horizontal="left" vertical="center" wrapText="1"/>
      <protection locked="0"/>
    </xf>
    <xf numFmtId="0" fontId="7" fillId="0" borderId="26" xfId="2" applyFont="1" applyBorder="1" applyAlignment="1" applyProtection="1">
      <alignment horizontal="center" vertical="center" wrapText="1"/>
      <protection locked="0"/>
    </xf>
    <xf numFmtId="0" fontId="7" fillId="0" borderId="28" xfId="2" applyFont="1" applyBorder="1" applyAlignment="1" applyProtection="1">
      <alignment horizontal="center" vertical="center" wrapText="1"/>
      <protection locked="0"/>
    </xf>
    <xf numFmtId="0" fontId="7" fillId="0" borderId="29" xfId="2" applyFont="1" applyBorder="1" applyAlignment="1" applyProtection="1">
      <alignment horizontal="center" vertical="center" wrapText="1"/>
      <protection locked="0"/>
    </xf>
    <xf numFmtId="3" fontId="14" fillId="6" borderId="21" xfId="2" applyNumberFormat="1" applyFont="1" applyFill="1" applyBorder="1" applyAlignment="1" applyProtection="1">
      <protection locked="0"/>
    </xf>
    <xf numFmtId="0" fontId="6" fillId="0" borderId="23" xfId="2" applyBorder="1" applyAlignment="1" applyProtection="1">
      <protection locked="0"/>
    </xf>
    <xf numFmtId="4" fontId="17" fillId="0" borderId="21" xfId="2" applyNumberFormat="1" applyFont="1" applyFill="1" applyBorder="1" applyAlignment="1" applyProtection="1">
      <protection locked="0"/>
    </xf>
    <xf numFmtId="179" fontId="14" fillId="8" borderId="21" xfId="2" applyNumberFormat="1" applyFont="1" applyFill="1" applyBorder="1" applyAlignment="1" applyProtection="1"/>
    <xf numFmtId="179" fontId="6" fillId="8" borderId="23" xfId="2" applyNumberFormat="1" applyFill="1" applyBorder="1" applyAlignment="1" applyProtection="1"/>
    <xf numFmtId="178" fontId="17" fillId="0" borderId="21" xfId="3" applyFont="1" applyFill="1" applyBorder="1" applyAlignment="1" applyProtection="1">
      <protection locked="0"/>
    </xf>
    <xf numFmtId="178" fontId="0" fillId="0" borderId="23" xfId="3" applyFont="1" applyBorder="1" applyAlignment="1" applyProtection="1">
      <protection locked="0"/>
    </xf>
    <xf numFmtId="0" fontId="10" fillId="5" borderId="0" xfId="2" applyFont="1" applyFill="1" applyBorder="1" applyAlignment="1" applyProtection="1">
      <alignment horizontal="left" vertical="top" wrapText="1"/>
      <protection locked="0"/>
    </xf>
    <xf numFmtId="0" fontId="10" fillId="5" borderId="25" xfId="2" applyFont="1" applyFill="1" applyBorder="1" applyAlignment="1" applyProtection="1">
      <alignment horizontal="left" vertical="top" wrapText="1"/>
      <protection locked="0"/>
    </xf>
    <xf numFmtId="0" fontId="14" fillId="5" borderId="26" xfId="2" applyFont="1" applyFill="1" applyBorder="1" applyAlignment="1" applyProtection="1">
      <alignment horizontal="center" vertical="center" wrapText="1"/>
    </xf>
    <xf numFmtId="0" fontId="6" fillId="0" borderId="28" xfId="2" applyBorder="1" applyAlignment="1" applyProtection="1">
      <alignment horizontal="center" vertical="center" wrapText="1"/>
    </xf>
    <xf numFmtId="0" fontId="6" fillId="0" borderId="29" xfId="2" applyBorder="1" applyAlignment="1" applyProtection="1">
      <alignment horizontal="center" vertical="center" wrapText="1"/>
    </xf>
    <xf numFmtId="0" fontId="10" fillId="5" borderId="0" xfId="2" applyFont="1" applyFill="1" applyBorder="1" applyAlignment="1" applyProtection="1">
      <alignment horizontal="left" vertical="top" wrapText="1"/>
    </xf>
    <xf numFmtId="0" fontId="11" fillId="6" borderId="21" xfId="2" applyNumberFormat="1" applyFont="1" applyFill="1" applyBorder="1" applyAlignment="1" applyProtection="1">
      <alignment horizontal="left"/>
      <protection locked="0"/>
    </xf>
    <xf numFmtId="0" fontId="11" fillId="6" borderId="22" xfId="2" applyNumberFormat="1" applyFont="1" applyFill="1" applyBorder="1" applyAlignment="1" applyProtection="1">
      <alignment horizontal="left"/>
      <protection locked="0"/>
    </xf>
    <xf numFmtId="1" fontId="12" fillId="7" borderId="21" xfId="2" applyNumberFormat="1" applyFont="1" applyFill="1" applyBorder="1" applyAlignment="1" applyProtection="1">
      <alignment horizontal="right"/>
      <protection locked="0"/>
    </xf>
    <xf numFmtId="1" fontId="12" fillId="7" borderId="23" xfId="2" applyNumberFormat="1" applyFont="1" applyFill="1" applyBorder="1" applyAlignment="1" applyProtection="1">
      <alignment horizontal="right"/>
      <protection locked="0"/>
    </xf>
    <xf numFmtId="1" fontId="12" fillId="7" borderId="22" xfId="2" applyNumberFormat="1" applyFont="1" applyFill="1" applyBorder="1" applyAlignment="1" applyProtection="1">
      <alignment horizontal="right"/>
      <protection locked="0"/>
    </xf>
    <xf numFmtId="0" fontId="13" fillId="6" borderId="21" xfId="2" applyFont="1" applyFill="1" applyBorder="1" applyAlignment="1" applyProtection="1">
      <alignment horizontal="left"/>
      <protection locked="0"/>
    </xf>
    <xf numFmtId="0" fontId="13" fillId="6" borderId="22" xfId="2" applyFont="1" applyFill="1" applyBorder="1" applyAlignment="1" applyProtection="1">
      <alignment horizontal="left"/>
      <protection locked="0"/>
    </xf>
    <xf numFmtId="1" fontId="13" fillId="7" borderId="21" xfId="2" applyNumberFormat="1" applyFont="1" applyFill="1" applyBorder="1" applyAlignment="1" applyProtection="1">
      <alignment horizontal="right"/>
      <protection locked="0"/>
    </xf>
    <xf numFmtId="1" fontId="13" fillId="7" borderId="23" xfId="2" applyNumberFormat="1" applyFont="1" applyFill="1" applyBorder="1" applyAlignment="1" applyProtection="1">
      <alignment horizontal="right"/>
      <protection locked="0"/>
    </xf>
    <xf numFmtId="1" fontId="13" fillId="7" borderId="22" xfId="2" applyNumberFormat="1" applyFont="1" applyFill="1" applyBorder="1" applyAlignment="1" applyProtection="1">
      <alignment horizontal="right"/>
      <protection locked="0"/>
    </xf>
    <xf numFmtId="0" fontId="27" fillId="6" borderId="21" xfId="2" applyFont="1" applyFill="1" applyBorder="1" applyAlignment="1" applyProtection="1">
      <alignment horizontal="left"/>
      <protection locked="0"/>
    </xf>
    <xf numFmtId="0" fontId="7" fillId="7" borderId="21" xfId="2" applyFont="1" applyFill="1" applyBorder="1" applyAlignment="1" applyProtection="1">
      <alignment horizontal="left"/>
      <protection locked="0"/>
    </xf>
    <xf numFmtId="0" fontId="7" fillId="7" borderId="23" xfId="2" applyFont="1" applyFill="1" applyBorder="1" applyAlignment="1" applyProtection="1">
      <alignment horizontal="left"/>
      <protection locked="0"/>
    </xf>
    <xf numFmtId="0" fontId="7" fillId="7" borderId="22" xfId="2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12" xfId="1" applyFont="1" applyFill="1" applyBorder="1" applyAlignment="1" applyProtection="1">
      <alignment horizontal="left" vertical="center" wrapText="1"/>
    </xf>
    <xf numFmtId="0" fontId="2" fillId="2" borderId="13" xfId="1" applyFont="1" applyFill="1" applyBorder="1" applyAlignment="1" applyProtection="1">
      <alignment horizontal="left" vertical="center" wrapText="1"/>
    </xf>
    <xf numFmtId="0" fontId="2" fillId="2" borderId="14" xfId="1" applyFont="1" applyFill="1" applyBorder="1" applyAlignment="1" applyProtection="1">
      <alignment horizontal="left" vertical="center" wrapText="1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6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19" xfId="1" applyFont="1" applyFill="1" applyBorder="1" applyAlignment="1" applyProtection="1">
      <alignment horizontal="left" vertical="center" wrapText="1"/>
    </xf>
    <xf numFmtId="0" fontId="2" fillId="4" borderId="8" xfId="1" applyFont="1" applyFill="1" applyBorder="1" applyAlignment="1" applyProtection="1">
      <alignment horizontal="left" vertical="center" wrapText="1"/>
    </xf>
    <xf numFmtId="0" fontId="2" fillId="4" borderId="12" xfId="1" applyFont="1" applyFill="1" applyBorder="1" applyAlignment="1" applyProtection="1">
      <alignment horizontal="left" vertical="center" wrapText="1"/>
    </xf>
    <xf numFmtId="0" fontId="2" fillId="4" borderId="13" xfId="1" applyFont="1" applyFill="1" applyBorder="1" applyAlignment="1" applyProtection="1">
      <alignment horizontal="left" vertical="center" wrapText="1"/>
    </xf>
    <xf numFmtId="0" fontId="2" fillId="4" borderId="14" xfId="1" applyFont="1" applyFill="1" applyBorder="1" applyAlignment="1" applyProtection="1">
      <alignment horizontal="left" vertical="center" wrapText="1"/>
    </xf>
    <xf numFmtId="0" fontId="26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12" xfId="1" applyFont="1" applyFill="1" applyBorder="1" applyAlignment="1" applyProtection="1">
      <alignment horizontal="left" vertical="center" wrapText="1"/>
    </xf>
    <xf numFmtId="0" fontId="2" fillId="0" borderId="13" xfId="1" applyFont="1" applyFill="1" applyBorder="1" applyAlignment="1" applyProtection="1">
      <alignment horizontal="left" vertical="center" wrapText="1"/>
    </xf>
    <xf numFmtId="0" fontId="2" fillId="0" borderId="14" xfId="1" applyFont="1" applyFill="1" applyBorder="1" applyAlignment="1" applyProtection="1">
      <alignment horizontal="left" vertical="center" wrapText="1"/>
    </xf>
    <xf numFmtId="0" fontId="26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3" xfId="0" applyBorder="1" applyAlignment="1">
      <alignment horizontal="left"/>
    </xf>
    <xf numFmtId="0" fontId="2" fillId="2" borderId="2" xfId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Alignment="1" applyProtection="1">
      <alignment horizontal="left" vertical="center" wrapText="1"/>
    </xf>
    <xf numFmtId="0" fontId="2" fillId="2" borderId="4" xfId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2" borderId="2" xfId="0" quotePrefix="1" applyFont="1" applyFill="1" applyBorder="1" applyAlignment="1" applyProtection="1">
      <alignment horizontal="left" vertical="center" wrapText="1"/>
    </xf>
    <xf numFmtId="0" fontId="3" fillId="2" borderId="3" xfId="0" quotePrefix="1" applyFont="1" applyFill="1" applyBorder="1" applyAlignment="1" applyProtection="1">
      <alignment horizontal="left" vertical="center" wrapText="1"/>
    </xf>
    <xf numFmtId="0" fontId="3" fillId="2" borderId="4" xfId="0" quotePrefix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5">
    <cellStyle name="Comma 2" xfId="3"/>
    <cellStyle name="Cover" xfId="4"/>
    <cellStyle name="Menu" xfId="5"/>
    <cellStyle name="Milliers [0]_Annex_comb_guideline_version4-2" xfId="6"/>
    <cellStyle name="Milliers_Annex_comb_guideline_version4-2" xfId="7"/>
    <cellStyle name="Monétaire [0]_Annex comb guideline 4-7" xfId="8"/>
    <cellStyle name="Monétaire_Annex_comb_guideline_version4-2" xfId="9"/>
    <cellStyle name="Normal 2" xfId="2"/>
    <cellStyle name="Source Hed" xfId="10"/>
    <cellStyle name="Source Text" xfId="11"/>
    <cellStyle name="Title-1" xfId="12"/>
    <cellStyle name="Title-2" xfId="13"/>
    <cellStyle name="Year" xfId="14"/>
    <cellStyle name="常规" xfId="0" builtinId="0"/>
    <cellStyle name="超链接" xfId="1" builtinId="8"/>
  </cellStyles>
  <dxfs count="6">
    <dxf>
      <font>
        <color rgb="FF0070C0"/>
      </font>
      <fill>
        <patternFill>
          <bgColor rgb="FFCCFF99"/>
        </patternFill>
      </fill>
    </dxf>
    <dxf>
      <font>
        <color theme="9" tint="-0.24994659260841701"/>
      </font>
      <fill>
        <patternFill>
          <bgColor rgb="FFFFEB99"/>
        </patternFill>
      </fill>
    </dxf>
    <dxf>
      <font>
        <color rgb="FF0070C0"/>
      </font>
      <fill>
        <patternFill>
          <bgColor rgb="FFCCFF99"/>
        </patternFill>
      </fill>
    </dxf>
    <dxf>
      <font>
        <color rgb="FFE26B0A"/>
      </font>
      <fill>
        <patternFill>
          <bgColor rgb="FFFFEB99"/>
        </patternFill>
      </fill>
    </dxf>
    <dxf>
      <font>
        <color rgb="FF0070C0"/>
      </font>
      <fill>
        <patternFill>
          <bgColor rgb="FFCCFF99"/>
        </patternFill>
      </fill>
    </dxf>
    <dxf>
      <font>
        <color rgb="FFE26B0A"/>
      </font>
      <fill>
        <patternFill>
          <bgColor rgb="FFFFEB99"/>
        </patternFill>
      </fill>
    </dxf>
  </dxfs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MON\CLIMATE\GHG_m&amp;r\Evaluation_Road%20Test%20Draft\Revised%20Tools\Final%20Versions\Mobile\Final\Final(after%20KPMG-MichaelG%20Review)\NextFinal\MOBILE_FinalWorksheet(10.2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Introduction"/>
      <sheetName val="Emissions based on fuel use"/>
      <sheetName val="Emissions based on distance"/>
      <sheetName val="Reference"/>
      <sheetName val="FAQ"/>
      <sheetName val="Macros"/>
      <sheetName val="Sheet2"/>
    </sheetNames>
    <sheetDataSet>
      <sheetData sheetId="0"/>
      <sheetData sheetId="1"/>
      <sheetData sheetId="2"/>
      <sheetData sheetId="3"/>
      <sheetData sheetId="4">
        <row r="196">
          <cell r="E196">
            <v>4</v>
          </cell>
          <cell r="F196">
            <v>2.2541567500000004</v>
          </cell>
          <cell r="G196">
            <v>2254.1567500000006</v>
          </cell>
          <cell r="H196">
            <v>1.6093</v>
          </cell>
          <cell r="I196">
            <v>1400.7063630149758</v>
          </cell>
        </row>
        <row r="197">
          <cell r="E197">
            <v>5</v>
          </cell>
          <cell r="F197">
            <v>1.8033254000000003</v>
          </cell>
          <cell r="G197">
            <v>1803.3254000000004</v>
          </cell>
          <cell r="H197">
            <v>1.6093</v>
          </cell>
          <cell r="I197">
            <v>1120.5650904119807</v>
          </cell>
        </row>
        <row r="198">
          <cell r="E198">
            <v>6</v>
          </cell>
          <cell r="F198">
            <v>1.502771166666667</v>
          </cell>
          <cell r="G198">
            <v>1502.7711666666669</v>
          </cell>
          <cell r="H198">
            <v>1.6093</v>
          </cell>
          <cell r="I198">
            <v>933.8042420099838</v>
          </cell>
        </row>
        <row r="199">
          <cell r="E199">
            <v>7</v>
          </cell>
          <cell r="F199">
            <v>1.2880895714285716</v>
          </cell>
          <cell r="G199">
            <v>1288.0895714285716</v>
          </cell>
          <cell r="H199">
            <v>1.6093</v>
          </cell>
          <cell r="I199">
            <v>800.40363600855756</v>
          </cell>
        </row>
        <row r="200">
          <cell r="E200">
            <v>8</v>
          </cell>
          <cell r="F200">
            <v>1.1270783750000002</v>
          </cell>
          <cell r="G200">
            <v>1127.0783750000003</v>
          </cell>
          <cell r="H200">
            <v>1.6093</v>
          </cell>
          <cell r="I200">
            <v>700.35318150748788</v>
          </cell>
        </row>
        <row r="201">
          <cell r="E201">
            <v>9</v>
          </cell>
          <cell r="F201">
            <v>1.0018474444444445</v>
          </cell>
          <cell r="G201">
            <v>1001.8474444444445</v>
          </cell>
          <cell r="H201">
            <v>1.6093</v>
          </cell>
          <cell r="I201">
            <v>622.53616133998912</v>
          </cell>
        </row>
        <row r="202">
          <cell r="E202">
            <v>10</v>
          </cell>
          <cell r="F202">
            <v>0.90166270000000015</v>
          </cell>
          <cell r="G202">
            <v>901.6627000000002</v>
          </cell>
          <cell r="H202">
            <v>1.6093</v>
          </cell>
          <cell r="I202">
            <v>560.28254520599035</v>
          </cell>
        </row>
        <row r="203">
          <cell r="E203">
            <v>11</v>
          </cell>
          <cell r="F203">
            <v>0.8196933636363638</v>
          </cell>
          <cell r="G203">
            <v>819.69336363636376</v>
          </cell>
          <cell r="H203">
            <v>1.6093</v>
          </cell>
          <cell r="I203">
            <v>509.34776836908208</v>
          </cell>
        </row>
        <row r="204">
          <cell r="E204">
            <v>12</v>
          </cell>
          <cell r="F204">
            <v>0.7513855833333335</v>
          </cell>
          <cell r="G204">
            <v>751.38558333333344</v>
          </cell>
          <cell r="H204">
            <v>1.6093</v>
          </cell>
          <cell r="I204">
            <v>466.9021210049919</v>
          </cell>
        </row>
        <row r="205">
          <cell r="E205">
            <v>13</v>
          </cell>
          <cell r="F205">
            <v>0.69358669230769243</v>
          </cell>
          <cell r="G205">
            <v>693.58669230769249</v>
          </cell>
          <cell r="H205">
            <v>1.6093</v>
          </cell>
          <cell r="I205">
            <v>430.98657323537719</v>
          </cell>
        </row>
        <row r="206">
          <cell r="E206">
            <v>14</v>
          </cell>
          <cell r="F206">
            <v>0.64404478571428581</v>
          </cell>
          <cell r="G206">
            <v>644.04478571428581</v>
          </cell>
          <cell r="H206">
            <v>1.6093</v>
          </cell>
          <cell r="I206">
            <v>400.20181800427878</v>
          </cell>
        </row>
        <row r="207">
          <cell r="E207">
            <v>15</v>
          </cell>
          <cell r="F207">
            <v>0.60110846666666673</v>
          </cell>
          <cell r="G207">
            <v>601.10846666666669</v>
          </cell>
          <cell r="H207">
            <v>1.6093</v>
          </cell>
          <cell r="I207">
            <v>373.52169680399345</v>
          </cell>
        </row>
        <row r="208">
          <cell r="E208">
            <v>16</v>
          </cell>
          <cell r="F208">
            <v>0.56353918750000009</v>
          </cell>
          <cell r="G208">
            <v>563.53918750000014</v>
          </cell>
          <cell r="H208">
            <v>1.6093</v>
          </cell>
          <cell r="I208">
            <v>350.17659075374394</v>
          </cell>
        </row>
        <row r="209">
          <cell r="E209">
            <v>17</v>
          </cell>
          <cell r="F209">
            <v>0.53038982352941189</v>
          </cell>
          <cell r="G209">
            <v>530.38982352941184</v>
          </cell>
          <cell r="H209">
            <v>1.6093</v>
          </cell>
          <cell r="I209">
            <v>329.5779677682296</v>
          </cell>
        </row>
        <row r="210">
          <cell r="E210">
            <v>18</v>
          </cell>
          <cell r="F210">
            <v>0.50092372222222226</v>
          </cell>
          <cell r="G210">
            <v>500.92372222222224</v>
          </cell>
          <cell r="H210">
            <v>1.6093</v>
          </cell>
          <cell r="I210">
            <v>311.26808066999456</v>
          </cell>
        </row>
        <row r="211">
          <cell r="E211">
            <v>19</v>
          </cell>
          <cell r="F211">
            <v>0.47455931578947375</v>
          </cell>
          <cell r="G211">
            <v>474.55931578947377</v>
          </cell>
          <cell r="H211">
            <v>1.6093</v>
          </cell>
          <cell r="I211">
            <v>294.88555010841594</v>
          </cell>
        </row>
        <row r="212">
          <cell r="E212">
            <v>20</v>
          </cell>
          <cell r="F212">
            <v>0.45083135000000008</v>
          </cell>
          <cell r="G212">
            <v>450.8313500000001</v>
          </cell>
          <cell r="H212">
            <v>1.6093</v>
          </cell>
          <cell r="I212">
            <v>280.14127260299517</v>
          </cell>
        </row>
        <row r="213">
          <cell r="E213">
            <v>21</v>
          </cell>
          <cell r="F213">
            <v>0.42936319047619054</v>
          </cell>
          <cell r="G213">
            <v>429.36319047619054</v>
          </cell>
          <cell r="H213">
            <v>1.6093</v>
          </cell>
          <cell r="I213">
            <v>266.80121200285254</v>
          </cell>
        </row>
        <row r="214">
          <cell r="E214">
            <v>22</v>
          </cell>
          <cell r="F214">
            <v>0.4098466818181819</v>
          </cell>
          <cell r="G214">
            <v>409.84668181818188</v>
          </cell>
          <cell r="H214">
            <v>1.6093</v>
          </cell>
          <cell r="I214">
            <v>254.67388418454104</v>
          </cell>
        </row>
        <row r="215">
          <cell r="E215">
            <v>23</v>
          </cell>
          <cell r="F215">
            <v>0.3920272608695653</v>
          </cell>
          <cell r="G215">
            <v>392.02726086956528</v>
          </cell>
          <cell r="H215">
            <v>1.6093</v>
          </cell>
          <cell r="I215">
            <v>243.60110661130014</v>
          </cell>
        </row>
        <row r="216">
          <cell r="E216">
            <v>24</v>
          </cell>
          <cell r="F216">
            <v>0.37569279166666675</v>
          </cell>
          <cell r="G216">
            <v>375.69279166666672</v>
          </cell>
          <cell r="H216">
            <v>1.6093</v>
          </cell>
          <cell r="I216">
            <v>233.45106050249595</v>
          </cell>
        </row>
        <row r="217">
          <cell r="E217">
            <v>25</v>
          </cell>
          <cell r="F217">
            <v>0.36066508000000008</v>
          </cell>
          <cell r="G217">
            <v>360.6650800000001</v>
          </cell>
          <cell r="H217">
            <v>1.6093</v>
          </cell>
          <cell r="I217">
            <v>224.11301808239614</v>
          </cell>
        </row>
        <row r="218">
          <cell r="E218">
            <v>26</v>
          </cell>
          <cell r="F218">
            <v>0.34679334615384622</v>
          </cell>
          <cell r="G218">
            <v>346.79334615384624</v>
          </cell>
          <cell r="H218">
            <v>1.6093</v>
          </cell>
          <cell r="I218">
            <v>215.4932866176886</v>
          </cell>
        </row>
        <row r="219">
          <cell r="E219">
            <v>27</v>
          </cell>
          <cell r="F219">
            <v>0.33394914814814819</v>
          </cell>
          <cell r="G219">
            <v>333.9491481481482</v>
          </cell>
          <cell r="H219">
            <v>1.6093</v>
          </cell>
          <cell r="I219">
            <v>207.51205377999639</v>
          </cell>
        </row>
        <row r="220">
          <cell r="E220">
            <v>28</v>
          </cell>
          <cell r="F220">
            <v>0.3220223928571429</v>
          </cell>
          <cell r="G220">
            <v>322.0223928571429</v>
          </cell>
          <cell r="H220">
            <v>1.6093</v>
          </cell>
          <cell r="I220">
            <v>200.10090900213939</v>
          </cell>
        </row>
        <row r="221">
          <cell r="E221">
            <v>29</v>
          </cell>
          <cell r="F221">
            <v>0.31091817241379316</v>
          </cell>
          <cell r="G221">
            <v>310.91817241379317</v>
          </cell>
          <cell r="H221">
            <v>1.6093</v>
          </cell>
          <cell r="I221">
            <v>193.20087765723804</v>
          </cell>
        </row>
        <row r="222">
          <cell r="E222">
            <v>30</v>
          </cell>
          <cell r="F222">
            <v>0.30055423333333336</v>
          </cell>
          <cell r="G222">
            <v>300.55423333333334</v>
          </cell>
          <cell r="H222">
            <v>1.6093</v>
          </cell>
          <cell r="I222">
            <v>186.76084840199672</v>
          </cell>
        </row>
        <row r="223">
          <cell r="E223">
            <v>31</v>
          </cell>
          <cell r="F223">
            <v>0.29085893548387104</v>
          </cell>
          <cell r="G223">
            <v>290.85893548387105</v>
          </cell>
          <cell r="H223">
            <v>1.6093</v>
          </cell>
          <cell r="I223">
            <v>180.73630490515819</v>
          </cell>
        </row>
        <row r="224">
          <cell r="E224">
            <v>32</v>
          </cell>
          <cell r="F224">
            <v>0.28176959375000005</v>
          </cell>
          <cell r="G224">
            <v>281.76959375000007</v>
          </cell>
          <cell r="H224">
            <v>1.6093</v>
          </cell>
          <cell r="I224">
            <v>175.08829537687197</v>
          </cell>
        </row>
        <row r="225">
          <cell r="E225">
            <v>33</v>
          </cell>
          <cell r="F225">
            <v>0.27323112121212123</v>
          </cell>
          <cell r="G225">
            <v>273.23112121212125</v>
          </cell>
          <cell r="H225">
            <v>1.6093</v>
          </cell>
          <cell r="I225">
            <v>169.78258945636068</v>
          </cell>
        </row>
        <row r="226">
          <cell r="E226">
            <v>34</v>
          </cell>
          <cell r="F226">
            <v>0.26519491176470594</v>
          </cell>
          <cell r="G226">
            <v>265.19491176470592</v>
          </cell>
          <cell r="H226">
            <v>1.6093</v>
          </cell>
          <cell r="I226">
            <v>164.7889838841148</v>
          </cell>
        </row>
        <row r="227">
          <cell r="E227">
            <v>35</v>
          </cell>
          <cell r="F227">
            <v>0.25761791428571434</v>
          </cell>
          <cell r="G227">
            <v>257.61791428571433</v>
          </cell>
          <cell r="H227">
            <v>1.6093</v>
          </cell>
          <cell r="I227">
            <v>160.08072720171151</v>
          </cell>
        </row>
        <row r="228">
          <cell r="E228">
            <v>36</v>
          </cell>
          <cell r="F228">
            <v>0.25046186111111113</v>
          </cell>
          <cell r="G228">
            <v>250.46186111111112</v>
          </cell>
          <cell r="H228">
            <v>1.6093</v>
          </cell>
          <cell r="I228">
            <v>155.63404033499728</v>
          </cell>
        </row>
        <row r="229">
          <cell r="E229">
            <v>37</v>
          </cell>
          <cell r="F229">
            <v>0.24369262162162167</v>
          </cell>
          <cell r="G229">
            <v>243.69262162162167</v>
          </cell>
          <cell r="H229">
            <v>1.6093</v>
          </cell>
          <cell r="I229">
            <v>151.42771492053791</v>
          </cell>
        </row>
        <row r="230">
          <cell r="E230">
            <v>38</v>
          </cell>
          <cell r="F230">
            <v>0.23727965789473687</v>
          </cell>
          <cell r="G230">
            <v>237.27965789473689</v>
          </cell>
          <cell r="H230">
            <v>1.6093</v>
          </cell>
          <cell r="I230">
            <v>147.44277505420797</v>
          </cell>
        </row>
        <row r="231">
          <cell r="E231">
            <v>39</v>
          </cell>
          <cell r="F231">
            <v>0.23119556410256414</v>
          </cell>
          <cell r="G231">
            <v>231.19556410256413</v>
          </cell>
          <cell r="H231">
            <v>1.6093</v>
          </cell>
          <cell r="I231">
            <v>143.66219107845905</v>
          </cell>
        </row>
        <row r="232">
          <cell r="E232">
            <v>40</v>
          </cell>
          <cell r="F232">
            <v>0.22541567500000004</v>
          </cell>
          <cell r="G232">
            <v>225.41567500000005</v>
          </cell>
          <cell r="H232">
            <v>1.6093</v>
          </cell>
          <cell r="I232">
            <v>140.07063630149759</v>
          </cell>
        </row>
        <row r="233">
          <cell r="E233">
            <v>41</v>
          </cell>
          <cell r="F233">
            <v>0.2199177317073171</v>
          </cell>
          <cell r="G233">
            <v>219.9177317073171</v>
          </cell>
          <cell r="H233">
            <v>1.6093</v>
          </cell>
          <cell r="I233">
            <v>136.65427931853421</v>
          </cell>
        </row>
        <row r="234">
          <cell r="E234">
            <v>42</v>
          </cell>
          <cell r="F234">
            <v>0.21468159523809527</v>
          </cell>
          <cell r="G234">
            <v>214.68159523809527</v>
          </cell>
          <cell r="H234">
            <v>1.6093</v>
          </cell>
          <cell r="I234">
            <v>133.40060600142627</v>
          </cell>
        </row>
        <row r="235">
          <cell r="E235">
            <v>43</v>
          </cell>
          <cell r="F235">
            <v>0.20968900000000004</v>
          </cell>
          <cell r="G235">
            <v>209.68900000000005</v>
          </cell>
          <cell r="H235">
            <v>1.6093</v>
          </cell>
          <cell r="I235">
            <v>130.2982663269745</v>
          </cell>
        </row>
        <row r="236">
          <cell r="E236">
            <v>44</v>
          </cell>
          <cell r="F236">
            <v>0.20492334090909095</v>
          </cell>
          <cell r="G236">
            <v>204.92334090909094</v>
          </cell>
          <cell r="H236">
            <v>1.6093</v>
          </cell>
          <cell r="I236">
            <v>127.33694209227052</v>
          </cell>
        </row>
        <row r="237">
          <cell r="E237">
            <v>45</v>
          </cell>
          <cell r="F237">
            <v>0.20036948888888892</v>
          </cell>
          <cell r="G237">
            <v>200.36948888888892</v>
          </cell>
          <cell r="H237">
            <v>1.6093</v>
          </cell>
          <cell r="I237">
            <v>124.50723226799785</v>
          </cell>
        </row>
        <row r="238">
          <cell r="E238">
            <v>46</v>
          </cell>
          <cell r="F238">
            <v>0.19601363043478265</v>
          </cell>
          <cell r="G238">
            <v>196.01363043478264</v>
          </cell>
          <cell r="H238">
            <v>1.6093</v>
          </cell>
          <cell r="I238">
            <v>121.80055330565007</v>
          </cell>
        </row>
        <row r="239">
          <cell r="E239">
            <v>47</v>
          </cell>
          <cell r="F239">
            <v>0.19184312765957451</v>
          </cell>
          <cell r="G239">
            <v>191.84312765957452</v>
          </cell>
          <cell r="H239">
            <v>1.6093</v>
          </cell>
          <cell r="I239">
            <v>119.20905217148731</v>
          </cell>
        </row>
        <row r="240">
          <cell r="E240">
            <v>48</v>
          </cell>
          <cell r="F240">
            <v>0.18784639583333337</v>
          </cell>
          <cell r="G240">
            <v>187.84639583333336</v>
          </cell>
          <cell r="H240">
            <v>1.6093</v>
          </cell>
          <cell r="I240">
            <v>116.72553025124797</v>
          </cell>
        </row>
        <row r="241">
          <cell r="E241">
            <v>49</v>
          </cell>
          <cell r="F241">
            <v>0.18401279591836739</v>
          </cell>
          <cell r="G241">
            <v>184.0127959183674</v>
          </cell>
          <cell r="H241">
            <v>1.6093</v>
          </cell>
          <cell r="I241">
            <v>114.3433765726511</v>
          </cell>
        </row>
        <row r="242">
          <cell r="E242">
            <v>50</v>
          </cell>
          <cell r="F242">
            <v>0.18033254000000004</v>
          </cell>
          <cell r="G242">
            <v>180.33254000000005</v>
          </cell>
          <cell r="H242">
            <v>1.6093</v>
          </cell>
          <cell r="I242">
            <v>112.05650904119807</v>
          </cell>
        </row>
        <row r="243">
          <cell r="E243">
            <v>51</v>
          </cell>
          <cell r="F243">
            <v>0.17679660784313728</v>
          </cell>
          <cell r="G243">
            <v>176.79660784313728</v>
          </cell>
          <cell r="H243">
            <v>1.6093</v>
          </cell>
          <cell r="I243">
            <v>109.85932258940986</v>
          </cell>
        </row>
        <row r="244">
          <cell r="E244">
            <v>52</v>
          </cell>
          <cell r="F244">
            <v>0.17339667307692311</v>
          </cell>
          <cell r="G244">
            <v>173.39667307692312</v>
          </cell>
          <cell r="H244">
            <v>1.6093</v>
          </cell>
          <cell r="I244">
            <v>107.7466433088443</v>
          </cell>
        </row>
        <row r="245">
          <cell r="E245">
            <v>53</v>
          </cell>
          <cell r="F245">
            <v>0.17012503773584908</v>
          </cell>
          <cell r="G245">
            <v>170.12503773584908</v>
          </cell>
          <cell r="H245">
            <v>1.6093</v>
          </cell>
          <cell r="I245">
            <v>105.71368777471514</v>
          </cell>
        </row>
        <row r="246">
          <cell r="E246">
            <v>54</v>
          </cell>
          <cell r="F246">
            <v>0.16697457407407409</v>
          </cell>
          <cell r="G246">
            <v>166.9745740740741</v>
          </cell>
          <cell r="H246">
            <v>1.6093</v>
          </cell>
          <cell r="I246">
            <v>103.7560268899982</v>
          </cell>
        </row>
        <row r="247">
          <cell r="E247">
            <v>55</v>
          </cell>
          <cell r="F247">
            <v>0.16393867272727275</v>
          </cell>
          <cell r="G247">
            <v>163.93867272727275</v>
          </cell>
          <cell r="H247">
            <v>1.6093</v>
          </cell>
          <cell r="I247">
            <v>101.86955367381641</v>
          </cell>
        </row>
        <row r="248">
          <cell r="E248">
            <v>56</v>
          </cell>
          <cell r="F248">
            <v>0.16101119642857145</v>
          </cell>
          <cell r="G248">
            <v>161.01119642857145</v>
          </cell>
          <cell r="H248">
            <v>1.6093</v>
          </cell>
          <cell r="I248">
            <v>100.05045450106969</v>
          </cell>
        </row>
        <row r="249">
          <cell r="E249">
            <v>57</v>
          </cell>
          <cell r="F249">
            <v>0.15818643859649126</v>
          </cell>
          <cell r="G249">
            <v>158.18643859649126</v>
          </cell>
          <cell r="H249">
            <v>1.6093</v>
          </cell>
          <cell r="I249">
            <v>98.295183369471985</v>
          </cell>
        </row>
        <row r="250">
          <cell r="E250">
            <v>58</v>
          </cell>
          <cell r="F250">
            <v>0.15545908620689658</v>
          </cell>
          <cell r="G250">
            <v>155.45908620689659</v>
          </cell>
          <cell r="H250">
            <v>1.6093</v>
          </cell>
          <cell r="I250">
            <v>96.600438828619019</v>
          </cell>
        </row>
        <row r="251">
          <cell r="E251">
            <v>59</v>
          </cell>
          <cell r="F251">
            <v>0.15282418644067799</v>
          </cell>
          <cell r="G251">
            <v>152.82418644067801</v>
          </cell>
          <cell r="H251">
            <v>1.6093</v>
          </cell>
          <cell r="I251">
            <v>94.963143255252604</v>
          </cell>
        </row>
        <row r="252">
          <cell r="E252">
            <v>60</v>
          </cell>
          <cell r="F252">
            <v>0.15027711666666668</v>
          </cell>
          <cell r="G252">
            <v>150.27711666666667</v>
          </cell>
          <cell r="H252">
            <v>1.6093</v>
          </cell>
          <cell r="I252">
            <v>93.380424200998362</v>
          </cell>
        </row>
        <row r="253">
          <cell r="E253">
            <v>61</v>
          </cell>
          <cell r="F253">
            <v>0.14781355737704921</v>
          </cell>
          <cell r="G253">
            <v>147.81355737704922</v>
          </cell>
          <cell r="H253">
            <v>1.6093</v>
          </cell>
          <cell r="I253">
            <v>91.849597574752522</v>
          </cell>
        </row>
        <row r="254">
          <cell r="E254">
            <v>62</v>
          </cell>
          <cell r="F254">
            <v>0.14542946774193552</v>
          </cell>
          <cell r="G254">
            <v>145.42946774193553</v>
          </cell>
          <cell r="H254">
            <v>1.6093</v>
          </cell>
          <cell r="I254">
            <v>90.368152452579096</v>
          </cell>
        </row>
        <row r="255">
          <cell r="E255">
            <v>63</v>
          </cell>
          <cell r="F255">
            <v>0.14312106349206352</v>
          </cell>
          <cell r="G255">
            <v>143.12106349206351</v>
          </cell>
          <cell r="H255">
            <v>1.6093</v>
          </cell>
          <cell r="I255">
            <v>88.933737334284174</v>
          </cell>
        </row>
        <row r="256">
          <cell r="E256">
            <v>64</v>
          </cell>
          <cell r="F256">
            <v>0.14088479687500002</v>
          </cell>
          <cell r="G256">
            <v>140.88479687500003</v>
          </cell>
          <cell r="H256">
            <v>1.6093</v>
          </cell>
          <cell r="I256">
            <v>87.544147688435984</v>
          </cell>
        </row>
        <row r="257">
          <cell r="E257">
            <v>65</v>
          </cell>
          <cell r="F257">
            <v>0.1387173384615385</v>
          </cell>
          <cell r="G257">
            <v>138.7173384615385</v>
          </cell>
          <cell r="H257">
            <v>1.6093</v>
          </cell>
          <cell r="I257">
            <v>86.197314647075444</v>
          </cell>
        </row>
        <row r="258">
          <cell r="E258">
            <v>66</v>
          </cell>
          <cell r="F258">
            <v>0.13661556060606062</v>
          </cell>
          <cell r="G258">
            <v>136.61556060606063</v>
          </cell>
          <cell r="H258">
            <v>1.6093</v>
          </cell>
          <cell r="I258">
            <v>84.891294728180341</v>
          </cell>
        </row>
        <row r="259">
          <cell r="E259">
            <v>67</v>
          </cell>
          <cell r="F259">
            <v>0.13457652238805973</v>
          </cell>
          <cell r="G259">
            <v>134.57652238805971</v>
          </cell>
          <cell r="H259">
            <v>1.6093</v>
          </cell>
          <cell r="I259">
            <v>83.624260478506002</v>
          </cell>
        </row>
      </sheetData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O44"/>
  <sheetViews>
    <sheetView showGridLines="0" zoomScale="115" zoomScaleNormal="115" workbookViewId="0">
      <selection activeCell="C17" sqref="C17:D17"/>
    </sheetView>
  </sheetViews>
  <sheetFormatPr defaultColWidth="9.125" defaultRowHeight="12.75"/>
  <cols>
    <col min="1" max="1" width="12.75" style="9" customWidth="1"/>
    <col min="2" max="2" width="17.625" style="9" customWidth="1"/>
    <col min="3" max="3" width="8.125" style="9" customWidth="1"/>
    <col min="4" max="4" width="10.625" style="9" customWidth="1"/>
    <col min="5" max="15" width="9.375" style="9" customWidth="1"/>
    <col min="16" max="19" width="12.75" style="9" customWidth="1"/>
    <col min="20" max="25" width="9.125" style="9"/>
    <col min="26" max="28" width="43.625" style="9" bestFit="1" customWidth="1"/>
    <col min="29" max="29" width="9.75" style="9" bestFit="1" customWidth="1"/>
    <col min="30" max="16384" width="9.125" style="9"/>
  </cols>
  <sheetData>
    <row r="1" spans="1: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5" ht="21">
      <c r="A2" s="8"/>
      <c r="C2" s="10" t="s">
        <v>37</v>
      </c>
      <c r="D2" s="8"/>
      <c r="E2" s="8"/>
      <c r="F2" s="8"/>
      <c r="G2" s="8"/>
      <c r="H2" s="8"/>
      <c r="I2" s="8"/>
      <c r="J2" s="11"/>
      <c r="K2" s="12"/>
    </row>
    <row r="3" spans="1:15" ht="21">
      <c r="A3" s="8"/>
      <c r="B3" s="13"/>
      <c r="C3" s="8"/>
      <c r="D3" s="8"/>
      <c r="E3" s="8"/>
      <c r="F3" s="8"/>
      <c r="G3" s="8"/>
      <c r="H3" s="8"/>
      <c r="I3" s="8"/>
      <c r="J3" s="11" t="s">
        <v>38</v>
      </c>
      <c r="K3" s="9" t="s">
        <v>39</v>
      </c>
    </row>
    <row r="4" spans="1:15" ht="21">
      <c r="A4" s="8"/>
      <c r="B4" s="13"/>
      <c r="C4" s="8"/>
      <c r="D4" s="8"/>
      <c r="E4" s="8"/>
      <c r="F4" s="8"/>
      <c r="G4" s="8"/>
      <c r="H4" s="8"/>
      <c r="I4" s="8"/>
      <c r="J4" s="11"/>
    </row>
    <row r="5" spans="1:15" ht="12.75" customHeight="1">
      <c r="A5" s="86"/>
      <c r="C5" s="14" t="s">
        <v>40</v>
      </c>
      <c r="D5" s="87"/>
      <c r="E5" s="88"/>
      <c r="F5" s="8"/>
      <c r="G5" s="14" t="s">
        <v>41</v>
      </c>
      <c r="H5" s="89"/>
      <c r="I5" s="90"/>
      <c r="J5" s="91"/>
    </row>
    <row r="6" spans="1:15" ht="12.75" customHeight="1">
      <c r="A6" s="86"/>
      <c r="C6" s="8"/>
      <c r="D6" s="14"/>
      <c r="E6" s="8"/>
      <c r="F6" s="8"/>
      <c r="G6" s="11"/>
      <c r="H6" s="15"/>
      <c r="I6" s="15"/>
      <c r="J6" s="8"/>
      <c r="L6" s="16"/>
    </row>
    <row r="7" spans="1:15" ht="12.75" customHeight="1">
      <c r="A7" s="86"/>
      <c r="C7" s="14" t="s">
        <v>42</v>
      </c>
      <c r="D7" s="92" t="s">
        <v>125</v>
      </c>
      <c r="E7" s="93"/>
      <c r="F7" s="8"/>
      <c r="G7" s="11" t="s">
        <v>43</v>
      </c>
      <c r="H7" s="94">
        <v>45383</v>
      </c>
      <c r="I7" s="95"/>
      <c r="J7" s="96"/>
      <c r="L7" s="11" t="s">
        <v>44</v>
      </c>
      <c r="M7" s="87" t="s">
        <v>126</v>
      </c>
      <c r="N7" s="88"/>
    </row>
    <row r="8" spans="1:15" ht="12.75" customHeight="1">
      <c r="A8" s="86"/>
      <c r="C8" s="8"/>
      <c r="D8" s="16"/>
      <c r="E8" s="8"/>
      <c r="F8" s="8"/>
      <c r="G8" s="11"/>
      <c r="H8" s="16"/>
      <c r="I8" s="16"/>
      <c r="J8" s="8"/>
      <c r="L8" s="16"/>
    </row>
    <row r="9" spans="1:15" ht="12.75" customHeight="1">
      <c r="A9" s="86"/>
      <c r="C9" s="14" t="s">
        <v>45</v>
      </c>
      <c r="D9" s="97" t="s">
        <v>127</v>
      </c>
      <c r="E9" s="93"/>
      <c r="F9" s="8"/>
      <c r="G9" s="14" t="s">
        <v>46</v>
      </c>
      <c r="H9" s="98"/>
      <c r="I9" s="99"/>
      <c r="J9" s="100"/>
      <c r="K9" s="14"/>
    </row>
    <row r="10" spans="1:15" ht="12.75" customHeight="1">
      <c r="A10" s="8"/>
      <c r="B10" s="8"/>
      <c r="C10" s="17"/>
      <c r="D10" s="17"/>
      <c r="E10" s="17"/>
      <c r="F10" s="8"/>
      <c r="G10" s="17"/>
      <c r="H10" s="17"/>
      <c r="I10" s="17"/>
      <c r="J10" s="17"/>
      <c r="K10" s="17"/>
      <c r="M10" s="8"/>
      <c r="N10" s="8"/>
    </row>
    <row r="11" spans="1:15" ht="12.75" customHeight="1">
      <c r="A11" s="8"/>
      <c r="C11" s="18"/>
      <c r="D11" s="18"/>
      <c r="E11" s="18"/>
      <c r="F11" s="8"/>
      <c r="G11" s="18"/>
      <c r="H11" s="18"/>
      <c r="I11" s="18"/>
      <c r="J11" s="18"/>
      <c r="K11" s="18"/>
      <c r="L11" s="8"/>
      <c r="M11" s="8"/>
      <c r="N11" s="8"/>
    </row>
    <row r="12" spans="1:15" ht="24.75" customHeight="1">
      <c r="A12" s="81"/>
      <c r="B12" s="41"/>
      <c r="C12" s="39" t="s">
        <v>47</v>
      </c>
      <c r="D12" s="40"/>
      <c r="E12" s="19" t="s">
        <v>86</v>
      </c>
      <c r="F12" s="20"/>
      <c r="G12" s="20"/>
      <c r="H12" s="20"/>
      <c r="I12" s="20"/>
      <c r="J12" s="20"/>
      <c r="K12" s="20"/>
      <c r="L12" s="21"/>
      <c r="M12" s="22" t="s">
        <v>96</v>
      </c>
      <c r="N12" s="83" t="s">
        <v>98</v>
      </c>
      <c r="O12" s="60" t="s">
        <v>105</v>
      </c>
    </row>
    <row r="13" spans="1:15" ht="62.25" customHeight="1">
      <c r="A13" s="81"/>
      <c r="B13" s="42"/>
      <c r="C13" s="63" t="s">
        <v>73</v>
      </c>
      <c r="D13" s="64"/>
      <c r="E13" s="65" t="s">
        <v>106</v>
      </c>
      <c r="F13" s="66"/>
      <c r="G13" s="66"/>
      <c r="H13" s="66"/>
      <c r="I13" s="67"/>
      <c r="J13" s="68" t="s">
        <v>93</v>
      </c>
      <c r="K13" s="67"/>
      <c r="L13" s="23" t="s">
        <v>95</v>
      </c>
      <c r="M13" s="22" t="s">
        <v>103</v>
      </c>
      <c r="N13" s="84"/>
      <c r="O13" s="61"/>
    </row>
    <row r="14" spans="1:15" ht="39.75" customHeight="1">
      <c r="A14" s="82"/>
      <c r="B14" s="43" t="s">
        <v>48</v>
      </c>
      <c r="C14" s="69" t="s">
        <v>89</v>
      </c>
      <c r="D14" s="70"/>
      <c r="E14" s="24" t="s">
        <v>87</v>
      </c>
      <c r="F14" s="24" t="s">
        <v>88</v>
      </c>
      <c r="G14" s="24" t="s">
        <v>90</v>
      </c>
      <c r="H14" s="25" t="s">
        <v>91</v>
      </c>
      <c r="I14" s="24" t="s">
        <v>92</v>
      </c>
      <c r="J14" s="24" t="s">
        <v>88</v>
      </c>
      <c r="K14" s="24" t="s">
        <v>94</v>
      </c>
      <c r="L14" s="24" t="s">
        <v>104</v>
      </c>
      <c r="M14" s="24" t="s">
        <v>97</v>
      </c>
      <c r="N14" s="85"/>
      <c r="O14" s="62"/>
    </row>
    <row r="15" spans="1:15" ht="27.75" customHeight="1">
      <c r="A15" s="71" t="s">
        <v>100</v>
      </c>
      <c r="B15" s="44" t="s">
        <v>83</v>
      </c>
      <c r="C15" s="74">
        <v>432400</v>
      </c>
      <c r="D15" s="75"/>
      <c r="E15" s="7">
        <v>0</v>
      </c>
      <c r="F15" s="7">
        <v>10200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45"/>
    </row>
    <row r="16" spans="1:15" s="29" customFormat="1" ht="27.75" customHeight="1">
      <c r="A16" s="72"/>
      <c r="B16" s="26" t="s">
        <v>84</v>
      </c>
      <c r="C16" s="77">
        <f>IF(C13=C31,D31,IF(C13=C32,D32,IF(C13=C33,D33,IF(C13=C34,D34,IF(C13=C35,D35,IF(C13=C36,D36))))))</f>
        <v>0.78220000000000001</v>
      </c>
      <c r="D16" s="78"/>
      <c r="E16" s="27">
        <f t="shared" ref="E16:K16" si="0">E31</f>
        <v>2686.7550000000001</v>
      </c>
      <c r="F16" s="27">
        <f>F31</f>
        <v>2.6907999999999999</v>
      </c>
      <c r="G16" s="27">
        <f t="shared" si="0"/>
        <v>2.7633999999999999</v>
      </c>
      <c r="H16" s="27">
        <f t="shared" si="0"/>
        <v>1.88</v>
      </c>
      <c r="I16" s="27">
        <f>I31</f>
        <v>1.7544</v>
      </c>
      <c r="J16" s="27">
        <f t="shared" si="0"/>
        <v>2.6768999999999998</v>
      </c>
      <c r="K16" s="27">
        <f t="shared" si="0"/>
        <v>2.3144</v>
      </c>
      <c r="L16" s="28">
        <f>L31</f>
        <v>1.649</v>
      </c>
      <c r="M16" s="27">
        <f>M31</f>
        <v>107.5857</v>
      </c>
      <c r="N16" s="27">
        <v>0</v>
      </c>
      <c r="O16" s="45"/>
    </row>
    <row r="17" spans="1:15" ht="27.75" customHeight="1">
      <c r="A17" s="73"/>
      <c r="B17" s="47" t="s">
        <v>85</v>
      </c>
      <c r="C17" s="79">
        <v>338223.28</v>
      </c>
      <c r="D17" s="80"/>
      <c r="E17" s="48">
        <f t="shared" ref="E17:L17" si="1">E15*E16</f>
        <v>0</v>
      </c>
      <c r="F17" s="48">
        <f t="shared" si="1"/>
        <v>27446.16</v>
      </c>
      <c r="G17" s="49">
        <f t="shared" si="1"/>
        <v>0</v>
      </c>
      <c r="H17" s="48">
        <f t="shared" si="1"/>
        <v>0</v>
      </c>
      <c r="I17" s="48">
        <f t="shared" si="1"/>
        <v>0</v>
      </c>
      <c r="J17" s="49">
        <f t="shared" si="1"/>
        <v>0</v>
      </c>
      <c r="K17" s="49">
        <f t="shared" si="1"/>
        <v>0</v>
      </c>
      <c r="L17" s="49">
        <f t="shared" si="1"/>
        <v>0</v>
      </c>
      <c r="M17" s="49">
        <f>M15*M16</f>
        <v>0</v>
      </c>
      <c r="N17" s="49">
        <f>N15*N16</f>
        <v>0</v>
      </c>
      <c r="O17" s="50">
        <f>(C17+E17+F17+G17+H17+I17+J17+K17+M17+N17)/1000</f>
        <v>365.66944000000001</v>
      </c>
    </row>
    <row r="18" spans="1:15" ht="27.75" customHeight="1">
      <c r="A18" s="71" t="s">
        <v>101</v>
      </c>
      <c r="B18" s="44" t="s">
        <v>83</v>
      </c>
      <c r="C18" s="74">
        <v>879541</v>
      </c>
      <c r="D18" s="75"/>
      <c r="E18" s="7">
        <v>0</v>
      </c>
      <c r="F18" s="7">
        <v>9600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45"/>
    </row>
    <row r="19" spans="1:15" ht="27.75" customHeight="1">
      <c r="A19" s="72"/>
      <c r="B19" s="46" t="s">
        <v>84</v>
      </c>
      <c r="C19" s="51"/>
      <c r="D19" s="52">
        <v>0.78220000000000001</v>
      </c>
      <c r="E19" s="52"/>
      <c r="F19" s="52">
        <v>2.6907999999999999</v>
      </c>
      <c r="G19" s="53"/>
      <c r="H19" s="53"/>
      <c r="I19" s="53"/>
      <c r="J19" s="53"/>
      <c r="K19" s="53"/>
      <c r="L19" s="53"/>
      <c r="M19" s="53"/>
      <c r="N19" s="53"/>
      <c r="O19" s="45"/>
    </row>
    <row r="20" spans="1:15" ht="27.75" customHeight="1">
      <c r="A20" s="73"/>
      <c r="B20" s="47" t="s">
        <v>85</v>
      </c>
      <c r="C20" s="79">
        <f>C18*D19</f>
        <v>687976.97019999998</v>
      </c>
      <c r="D20" s="80"/>
      <c r="E20" s="54"/>
      <c r="F20" s="54">
        <f>F18*F19</f>
        <v>25831.68</v>
      </c>
      <c r="G20" s="55">
        <v>0</v>
      </c>
      <c r="H20" s="54">
        <v>0</v>
      </c>
      <c r="I20" s="54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45">
        <f>(C20+E20+F20+G20+H20+I20+J20+K20+L20+M20+N20)/1000</f>
        <v>713.80865019999999</v>
      </c>
    </row>
    <row r="21" spans="1:15" ht="27.75" customHeight="1">
      <c r="A21" s="71" t="s">
        <v>102</v>
      </c>
      <c r="B21" s="44" t="s">
        <v>83</v>
      </c>
      <c r="C21" s="74"/>
      <c r="D21" s="75"/>
      <c r="E21" s="7"/>
      <c r="F21" s="7"/>
      <c r="G21" s="7"/>
      <c r="H21" s="7"/>
      <c r="I21" s="7"/>
      <c r="J21" s="7"/>
      <c r="K21" s="7"/>
      <c r="L21" s="7"/>
      <c r="M21" s="7"/>
      <c r="N21" s="7"/>
      <c r="O21" s="45"/>
    </row>
    <row r="22" spans="1:15" ht="27.75" customHeight="1">
      <c r="A22" s="72"/>
      <c r="B22" s="46" t="s">
        <v>84</v>
      </c>
      <c r="C22" s="51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45"/>
    </row>
    <row r="23" spans="1:15" ht="27.75" customHeight="1">
      <c r="A23" s="73"/>
      <c r="B23" s="47" t="s">
        <v>85</v>
      </c>
      <c r="C23" s="76"/>
      <c r="D23" s="75"/>
      <c r="E23" s="54"/>
      <c r="F23" s="54"/>
      <c r="G23" s="55"/>
      <c r="H23" s="54"/>
      <c r="I23" s="54"/>
      <c r="J23" s="55"/>
      <c r="K23" s="55"/>
      <c r="L23" s="55"/>
      <c r="M23" s="55"/>
      <c r="N23" s="55"/>
      <c r="O23" s="45"/>
    </row>
    <row r="27" spans="1:15">
      <c r="C27" s="9" t="s">
        <v>49</v>
      </c>
    </row>
    <row r="29" spans="1:15" ht="26.25" customHeight="1">
      <c r="B29" s="30" t="s">
        <v>50</v>
      </c>
      <c r="C29" s="31" t="s">
        <v>51</v>
      </c>
      <c r="D29" s="32" t="s">
        <v>52</v>
      </c>
      <c r="E29" s="30" t="s">
        <v>53</v>
      </c>
      <c r="F29" s="30" t="s">
        <v>54</v>
      </c>
      <c r="G29" s="30" t="s">
        <v>55</v>
      </c>
      <c r="H29" s="30" t="s">
        <v>56</v>
      </c>
      <c r="I29" s="30" t="s">
        <v>57</v>
      </c>
      <c r="J29" s="30" t="s">
        <v>58</v>
      </c>
      <c r="K29" s="30" t="s">
        <v>59</v>
      </c>
      <c r="L29" s="30" t="s">
        <v>60</v>
      </c>
      <c r="M29" s="30" t="s">
        <v>61</v>
      </c>
      <c r="N29" s="33"/>
    </row>
    <row r="30" spans="1:15">
      <c r="B30" s="34" t="s">
        <v>62</v>
      </c>
      <c r="C30" s="35" t="s">
        <v>99</v>
      </c>
      <c r="D30" s="34" t="s">
        <v>63</v>
      </c>
      <c r="E30" s="34" t="s">
        <v>64</v>
      </c>
      <c r="F30" s="34" t="s">
        <v>65</v>
      </c>
      <c r="G30" s="34" t="s">
        <v>64</v>
      </c>
      <c r="H30" s="34" t="s">
        <v>66</v>
      </c>
      <c r="I30" s="34" t="s">
        <v>64</v>
      </c>
      <c r="J30" s="34" t="s">
        <v>67</v>
      </c>
      <c r="K30" s="34" t="s">
        <v>67</v>
      </c>
      <c r="L30" s="34" t="s">
        <v>68</v>
      </c>
      <c r="M30" s="34" t="s">
        <v>69</v>
      </c>
      <c r="N30" s="36"/>
    </row>
    <row r="31" spans="1:15">
      <c r="B31" s="34" t="s">
        <v>70</v>
      </c>
      <c r="C31" s="35" t="s">
        <v>71</v>
      </c>
      <c r="D31" s="37">
        <v>1.1336999999999999</v>
      </c>
      <c r="E31" s="34">
        <v>2686.7550000000001</v>
      </c>
      <c r="F31" s="34">
        <v>2.6907999999999999</v>
      </c>
      <c r="G31" s="34">
        <v>2.7633999999999999</v>
      </c>
      <c r="H31" s="34">
        <v>1.88</v>
      </c>
      <c r="I31" s="34">
        <v>1.7544</v>
      </c>
      <c r="J31" s="34">
        <v>2.6768999999999998</v>
      </c>
      <c r="K31" s="34">
        <v>2.3144</v>
      </c>
      <c r="L31" s="34">
        <v>1.649</v>
      </c>
      <c r="M31" s="34">
        <v>107.5857</v>
      </c>
      <c r="N31" s="36"/>
    </row>
    <row r="32" spans="1:15">
      <c r="C32" s="35" t="s">
        <v>72</v>
      </c>
      <c r="D32" s="37">
        <v>1.1423000000000001</v>
      </c>
      <c r="E32" s="38"/>
      <c r="F32" s="38"/>
      <c r="G32" s="38"/>
      <c r="H32" s="38"/>
      <c r="I32" s="38"/>
      <c r="J32" s="38"/>
      <c r="K32" s="38"/>
      <c r="L32" s="38"/>
    </row>
    <row r="33" spans="3:12">
      <c r="C33" s="35" t="s">
        <v>73</v>
      </c>
      <c r="D33" s="37">
        <v>0.78220000000000001</v>
      </c>
      <c r="E33" s="38"/>
      <c r="F33" s="38"/>
      <c r="G33" s="38"/>
      <c r="H33" s="38"/>
      <c r="I33" s="38"/>
      <c r="J33" s="38"/>
      <c r="K33" s="38"/>
      <c r="L33" s="38"/>
    </row>
    <row r="34" spans="3:12">
      <c r="C34" s="35" t="s">
        <v>74</v>
      </c>
      <c r="D34" s="37">
        <v>0.70640000000000003</v>
      </c>
      <c r="E34" s="38"/>
      <c r="F34" s="38"/>
      <c r="G34" s="38"/>
      <c r="H34" s="38"/>
      <c r="I34" s="38"/>
      <c r="J34" s="38"/>
      <c r="K34" s="38"/>
      <c r="L34" s="38"/>
    </row>
    <row r="35" spans="3:12">
      <c r="C35" s="35" t="s">
        <v>75</v>
      </c>
      <c r="D35" s="37">
        <v>0.81599999999999995</v>
      </c>
      <c r="E35" s="38"/>
      <c r="F35" s="38"/>
      <c r="G35" s="38"/>
      <c r="H35" s="38"/>
      <c r="I35" s="38"/>
      <c r="J35" s="38"/>
      <c r="K35" s="38"/>
      <c r="L35" s="38"/>
    </row>
    <row r="36" spans="3:12">
      <c r="C36" s="35" t="s">
        <v>76</v>
      </c>
      <c r="D36" s="37">
        <v>0.67269999999999996</v>
      </c>
    </row>
    <row r="39" spans="3:12">
      <c r="C39" s="9" t="s">
        <v>77</v>
      </c>
    </row>
    <row r="40" spans="3:12">
      <c r="C40" s="9" t="s">
        <v>78</v>
      </c>
    </row>
    <row r="41" spans="3:12">
      <c r="C41" s="9" t="s">
        <v>79</v>
      </c>
    </row>
    <row r="42" spans="3:12">
      <c r="C42" s="9" t="s">
        <v>80</v>
      </c>
    </row>
    <row r="43" spans="3:12">
      <c r="C43" s="9" t="s">
        <v>81</v>
      </c>
    </row>
    <row r="44" spans="3:12">
      <c r="C44" s="9" t="s">
        <v>82</v>
      </c>
    </row>
  </sheetData>
  <sheetProtection password="DFD9" sheet="1" objects="1" scenarios="1" selectLockedCells="1"/>
  <protectedRanges>
    <protectedRange sqref="H9:J9" name="Range1"/>
  </protectedRanges>
  <dataConsolidate/>
  <mergeCells count="25">
    <mergeCell ref="A12:A14"/>
    <mergeCell ref="N12:N14"/>
    <mergeCell ref="A5:A9"/>
    <mergeCell ref="D5:E5"/>
    <mergeCell ref="H5:J5"/>
    <mergeCell ref="D7:E7"/>
    <mergeCell ref="H7:J7"/>
    <mergeCell ref="D9:E9"/>
    <mergeCell ref="H9:J9"/>
    <mergeCell ref="M7:N7"/>
    <mergeCell ref="A21:A23"/>
    <mergeCell ref="C21:D21"/>
    <mergeCell ref="C23:D23"/>
    <mergeCell ref="A15:A17"/>
    <mergeCell ref="C15:D15"/>
    <mergeCell ref="C16:D16"/>
    <mergeCell ref="C17:D17"/>
    <mergeCell ref="A18:A20"/>
    <mergeCell ref="C18:D18"/>
    <mergeCell ref="C20:D20"/>
    <mergeCell ref="O12:O14"/>
    <mergeCell ref="C13:D13"/>
    <mergeCell ref="E13:I13"/>
    <mergeCell ref="J13:K13"/>
    <mergeCell ref="C14:D14"/>
  </mergeCells>
  <phoneticPr fontId="23" type="noConversion"/>
  <dataValidations count="2">
    <dataValidation type="list" showInputMessage="1" showErrorMessage="1" sqref="K4">
      <formula1>#REF!</formula1>
    </dataValidation>
    <dataValidation type="list" allowBlank="1" showInputMessage="1" showErrorMessage="1" sqref="C13:D13">
      <formula1>$C$30:$C$36</formula1>
    </dataValidation>
  </dataValidations>
  <pageMargins left="0.19685039370078741" right="0.19685039370078741" top="0.39370078740157483" bottom="0.39370078740157483" header="0.51181102362204722" footer="0.51181102362204722"/>
  <pageSetup paperSize="8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J4" sqref="J4"/>
    </sheetView>
  </sheetViews>
  <sheetFormatPr defaultRowHeight="13.5"/>
  <cols>
    <col min="1" max="1" width="9.375" customWidth="1"/>
    <col min="2" max="2" width="8.875" customWidth="1"/>
    <col min="6" max="6" width="10.625" customWidth="1"/>
    <col min="7" max="7" width="10" customWidth="1"/>
    <col min="9" max="9" width="10" customWidth="1"/>
  </cols>
  <sheetData>
    <row r="1" spans="1:13">
      <c r="A1" s="57">
        <v>2016</v>
      </c>
    </row>
    <row r="2" spans="1:13">
      <c r="A2" s="102" t="s">
        <v>18</v>
      </c>
      <c r="B2" s="102"/>
      <c r="C2" s="102"/>
      <c r="D2" s="102"/>
      <c r="E2" s="102"/>
      <c r="F2" s="102"/>
      <c r="G2" s="102"/>
    </row>
    <row r="3" spans="1:13" ht="14.45" customHeight="1">
      <c r="A3" s="2"/>
      <c r="B3" s="101" t="s">
        <v>114</v>
      </c>
      <c r="C3" s="101"/>
      <c r="D3" s="101"/>
      <c r="E3" s="101"/>
      <c r="F3" s="2" t="s">
        <v>113</v>
      </c>
      <c r="G3" s="2"/>
    </row>
    <row r="4" spans="1:13" s="1" customFormat="1" ht="27">
      <c r="A4" s="3"/>
      <c r="B4" s="3" t="s">
        <v>107</v>
      </c>
      <c r="C4" s="3" t="s">
        <v>108</v>
      </c>
      <c r="D4" s="3" t="s">
        <v>109</v>
      </c>
      <c r="E4" s="3" t="s">
        <v>110</v>
      </c>
      <c r="F4" s="3" t="s">
        <v>111</v>
      </c>
      <c r="G4" s="3" t="s">
        <v>112</v>
      </c>
      <c r="I4"/>
      <c r="J4"/>
      <c r="K4"/>
      <c r="L4"/>
      <c r="M4"/>
    </row>
    <row r="5" spans="1:13">
      <c r="A5" s="56" t="s">
        <v>0</v>
      </c>
      <c r="B5" s="56">
        <v>596</v>
      </c>
      <c r="C5" s="56"/>
      <c r="D5" s="56"/>
      <c r="E5" s="56"/>
      <c r="F5" s="56">
        <v>43280</v>
      </c>
      <c r="G5" s="56"/>
    </row>
    <row r="6" spans="1:13">
      <c r="A6" s="56" t="s">
        <v>1</v>
      </c>
      <c r="B6" s="56">
        <v>509</v>
      </c>
      <c r="C6" s="56"/>
      <c r="D6" s="56"/>
      <c r="E6" s="56"/>
      <c r="F6" s="56">
        <v>52000</v>
      </c>
      <c r="G6" s="56"/>
    </row>
    <row r="7" spans="1:13">
      <c r="A7" s="56" t="s">
        <v>2</v>
      </c>
      <c r="B7" s="56">
        <v>628</v>
      </c>
      <c r="C7" s="56"/>
      <c r="D7" s="56"/>
      <c r="E7" s="56"/>
      <c r="F7" s="56">
        <v>60480</v>
      </c>
      <c r="G7" s="56"/>
    </row>
    <row r="8" spans="1:13">
      <c r="A8" s="56" t="s">
        <v>3</v>
      </c>
      <c r="B8" s="56">
        <v>469</v>
      </c>
      <c r="C8" s="56"/>
      <c r="D8" s="56"/>
      <c r="E8" s="56"/>
      <c r="F8" s="56">
        <v>62080</v>
      </c>
      <c r="G8" s="56"/>
    </row>
    <row r="9" spans="1:13">
      <c r="A9" s="56" t="s">
        <v>4</v>
      </c>
      <c r="B9" s="56">
        <v>730</v>
      </c>
      <c r="C9" s="56"/>
      <c r="D9" s="56"/>
      <c r="E9" s="56"/>
      <c r="F9" s="56">
        <v>71200</v>
      </c>
      <c r="G9" s="56"/>
    </row>
    <row r="10" spans="1:13">
      <c r="A10" s="56" t="s">
        <v>5</v>
      </c>
      <c r="B10" s="56">
        <v>870</v>
      </c>
      <c r="C10" s="56"/>
      <c r="D10" s="56"/>
      <c r="E10" s="56"/>
      <c r="F10" s="56">
        <v>81055</v>
      </c>
      <c r="G10" s="56"/>
    </row>
    <row r="11" spans="1:13">
      <c r="A11" s="56" t="s">
        <v>6</v>
      </c>
      <c r="B11" s="56">
        <v>906</v>
      </c>
      <c r="C11" s="56"/>
      <c r="D11" s="56"/>
      <c r="E11" s="56"/>
      <c r="F11" s="56">
        <v>82051</v>
      </c>
      <c r="G11" s="56"/>
    </row>
    <row r="12" spans="1:13">
      <c r="A12" s="56" t="s">
        <v>7</v>
      </c>
      <c r="B12" s="56">
        <v>736</v>
      </c>
      <c r="C12" s="56"/>
      <c r="D12" s="56"/>
      <c r="E12" s="56"/>
      <c r="F12" s="56">
        <v>79852</v>
      </c>
      <c r="G12" s="56"/>
    </row>
    <row r="13" spans="1:13">
      <c r="A13" s="56" t="s">
        <v>8</v>
      </c>
      <c r="B13" s="56">
        <v>1016</v>
      </c>
      <c r="C13" s="56"/>
      <c r="D13" s="56"/>
      <c r="E13" s="56"/>
      <c r="F13" s="56">
        <v>85512</v>
      </c>
      <c r="G13" s="56"/>
    </row>
    <row r="14" spans="1:13">
      <c r="A14" s="56" t="s">
        <v>9</v>
      </c>
      <c r="B14" s="56">
        <v>608</v>
      </c>
      <c r="C14" s="56"/>
      <c r="D14" s="56"/>
      <c r="E14" s="56"/>
      <c r="F14" s="56">
        <v>81021</v>
      </c>
      <c r="G14" s="56"/>
    </row>
    <row r="15" spans="1:13">
      <c r="A15" s="56" t="s">
        <v>10</v>
      </c>
      <c r="B15" s="56">
        <v>1153</v>
      </c>
      <c r="C15" s="56"/>
      <c r="D15" s="56"/>
      <c r="E15" s="56"/>
      <c r="F15" s="56">
        <v>91510</v>
      </c>
      <c r="G15" s="56"/>
    </row>
    <row r="16" spans="1:13">
      <c r="A16" s="56" t="s">
        <v>11</v>
      </c>
      <c r="B16" s="56">
        <v>404</v>
      </c>
      <c r="C16" s="56"/>
      <c r="D16" s="56"/>
      <c r="E16" s="56"/>
      <c r="F16" s="56">
        <v>89500</v>
      </c>
      <c r="G16" s="56"/>
    </row>
    <row r="17" spans="1:16">
      <c r="A17" s="56" t="s">
        <v>12</v>
      </c>
      <c r="B17" s="56">
        <f>SUM(B5:B16)</f>
        <v>8625</v>
      </c>
      <c r="C17" s="56">
        <f t="shared" ref="C17:D17" si="0">SUM(C5:C16)</f>
        <v>0</v>
      </c>
      <c r="D17" s="56">
        <f t="shared" si="0"/>
        <v>0</v>
      </c>
      <c r="E17" s="56">
        <f>SUM(E5:E16)</f>
        <v>0</v>
      </c>
      <c r="F17" s="56">
        <f>SUM(F5:F16)</f>
        <v>879541</v>
      </c>
      <c r="G17" s="56">
        <f t="shared" ref="G17" si="1">SUM(G5:G16)</f>
        <v>0</v>
      </c>
    </row>
    <row r="18" spans="1:16">
      <c r="A18" s="2"/>
      <c r="B18" s="102">
        <f>SUM(B17:E17)</f>
        <v>8625</v>
      </c>
      <c r="C18" s="102"/>
      <c r="D18" s="102"/>
      <c r="E18" s="102"/>
      <c r="F18" s="102">
        <f>SUM(F17:G17)</f>
        <v>879541</v>
      </c>
      <c r="G18" s="102"/>
    </row>
    <row r="20" spans="1:16" ht="45.75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4"/>
      <c r="L20" s="4"/>
      <c r="M20" s="4"/>
      <c r="N20" s="4"/>
      <c r="O20" s="4"/>
      <c r="P20" s="4"/>
    </row>
  </sheetData>
  <mergeCells count="5">
    <mergeCell ref="B3:E3"/>
    <mergeCell ref="B18:E18"/>
    <mergeCell ref="F18:G18"/>
    <mergeCell ref="A2:G2"/>
    <mergeCell ref="A20:J20"/>
  </mergeCells>
  <phoneticPr fontId="2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A16" sqref="A16"/>
    </sheetView>
  </sheetViews>
  <sheetFormatPr defaultRowHeight="13.5"/>
  <cols>
    <col min="1" max="1" width="68.75" customWidth="1"/>
    <col min="2" max="2" width="32.375" customWidth="1"/>
    <col min="3" max="3" width="31.75" customWidth="1"/>
    <col min="4" max="4" width="31" customWidth="1"/>
  </cols>
  <sheetData>
    <row r="1" spans="1:9">
      <c r="A1" s="57">
        <v>2016</v>
      </c>
    </row>
    <row r="2" spans="1:9" ht="46.5" customHeight="1">
      <c r="A2" s="1" t="s">
        <v>141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13</v>
      </c>
      <c r="B3" s="2" t="s">
        <v>124</v>
      </c>
      <c r="C3" s="2" t="s">
        <v>115</v>
      </c>
      <c r="D3" s="5" t="s">
        <v>19</v>
      </c>
    </row>
    <row r="4" spans="1:9">
      <c r="A4" s="2" t="s">
        <v>120</v>
      </c>
      <c r="B4" s="56" t="s">
        <v>121</v>
      </c>
      <c r="C4" s="2"/>
      <c r="D4" s="2"/>
    </row>
    <row r="5" spans="1:9">
      <c r="A5" s="2" t="s">
        <v>14</v>
      </c>
      <c r="B5" s="2" t="s">
        <v>118</v>
      </c>
      <c r="C5" s="2"/>
      <c r="D5" s="2"/>
    </row>
    <row r="6" spans="1:9">
      <c r="A6" s="2" t="s">
        <v>122</v>
      </c>
      <c r="B6" s="2" t="s">
        <v>116</v>
      </c>
      <c r="C6" s="2"/>
      <c r="D6" s="2"/>
    </row>
    <row r="7" spans="1:9">
      <c r="A7" s="2" t="s">
        <v>15</v>
      </c>
      <c r="B7" s="2" t="s">
        <v>117</v>
      </c>
      <c r="C7" s="2"/>
      <c r="D7" s="2"/>
    </row>
    <row r="8" spans="1:9">
      <c r="A8" s="2" t="s">
        <v>16</v>
      </c>
      <c r="B8" s="2" t="s">
        <v>119</v>
      </c>
      <c r="C8" s="2"/>
      <c r="D8" s="2"/>
    </row>
    <row r="9" spans="1:9">
      <c r="A9" s="2" t="s">
        <v>17</v>
      </c>
      <c r="B9" s="2" t="s">
        <v>123</v>
      </c>
      <c r="C9" s="2"/>
      <c r="D9" s="2"/>
    </row>
  </sheetData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"/>
  <sheetViews>
    <sheetView tabSelected="1" workbookViewId="0">
      <selection activeCell="E15" sqref="E15"/>
    </sheetView>
  </sheetViews>
  <sheetFormatPr defaultRowHeight="13.5"/>
  <cols>
    <col min="2" max="2" width="17.25" bestFit="1" customWidth="1"/>
    <col min="3" max="3" width="27.625" bestFit="1" customWidth="1"/>
    <col min="5" max="5" width="16.625" bestFit="1" customWidth="1"/>
    <col min="6" max="6" width="16.5" bestFit="1" customWidth="1"/>
  </cols>
  <sheetData>
    <row r="1" spans="1:9" ht="26.25" customHeight="1">
      <c r="A1" s="59" t="s">
        <v>142</v>
      </c>
      <c r="B1" s="59" t="s">
        <v>150</v>
      </c>
      <c r="C1" s="59" t="s">
        <v>151</v>
      </c>
      <c r="D1" s="59" t="s">
        <v>143</v>
      </c>
      <c r="E1" s="59" t="s">
        <v>147</v>
      </c>
      <c r="F1" s="59" t="s">
        <v>146</v>
      </c>
      <c r="G1" s="59" t="s">
        <v>144</v>
      </c>
      <c r="H1" s="59" t="s">
        <v>155</v>
      </c>
      <c r="I1" s="59" t="s">
        <v>145</v>
      </c>
    </row>
    <row r="2" spans="1:9" ht="108">
      <c r="A2" s="152" t="s">
        <v>148</v>
      </c>
      <c r="B2" s="152" t="s">
        <v>149</v>
      </c>
      <c r="C2" s="58" t="s">
        <v>154</v>
      </c>
      <c r="D2" s="152" t="s">
        <v>149</v>
      </c>
      <c r="E2" s="152">
        <v>1.65</v>
      </c>
      <c r="F2" s="152">
        <v>1.6999999999999999E-3</v>
      </c>
      <c r="G2" s="152" t="s">
        <v>152</v>
      </c>
      <c r="H2" s="153" t="s">
        <v>156</v>
      </c>
      <c r="I2" s="152" t="s">
        <v>153</v>
      </c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2"/>
  <sheetViews>
    <sheetView workbookViewId="0">
      <selection activeCell="H16" sqref="H16"/>
    </sheetView>
  </sheetViews>
  <sheetFormatPr defaultRowHeight="13.5"/>
  <cols>
    <col min="1" max="1" width="3.125" customWidth="1"/>
    <col min="20" max="20" width="9.625" customWidth="1"/>
    <col min="22" max="22" width="9.375" customWidth="1"/>
    <col min="23" max="23" width="9.625" customWidth="1"/>
  </cols>
  <sheetData>
    <row r="1" spans="1:23">
      <c r="A1" s="142">
        <v>2016</v>
      </c>
      <c r="B1" s="142"/>
      <c r="C1" s="143" t="s">
        <v>140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3" ht="109.15" customHeight="1">
      <c r="B2" s="144" t="s">
        <v>128</v>
      </c>
      <c r="C2" s="145"/>
      <c r="D2" s="145"/>
      <c r="E2" s="146"/>
      <c r="F2" s="147" t="s">
        <v>139</v>
      </c>
      <c r="G2" s="148"/>
      <c r="H2" s="149" t="s">
        <v>20</v>
      </c>
      <c r="I2" s="150"/>
      <c r="J2" s="150"/>
      <c r="K2" s="151"/>
      <c r="L2" s="6" t="s">
        <v>25</v>
      </c>
      <c r="M2" s="6" t="s">
        <v>26</v>
      </c>
      <c r="N2" s="6" t="s">
        <v>27</v>
      </c>
      <c r="O2" s="6" t="s">
        <v>28</v>
      </c>
      <c r="P2" s="6" t="s">
        <v>29</v>
      </c>
      <c r="Q2" s="6" t="s">
        <v>30</v>
      </c>
      <c r="R2" s="6" t="s">
        <v>31</v>
      </c>
      <c r="S2" s="6" t="s">
        <v>32</v>
      </c>
      <c r="T2" s="6" t="s">
        <v>33</v>
      </c>
      <c r="U2" s="6" t="s">
        <v>34</v>
      </c>
      <c r="V2" s="6" t="s">
        <v>35</v>
      </c>
      <c r="W2" s="6" t="s">
        <v>36</v>
      </c>
    </row>
    <row r="3" spans="1:23" ht="14.45" customHeight="1">
      <c r="B3" s="132" t="s">
        <v>21</v>
      </c>
      <c r="C3" s="133"/>
      <c r="D3" s="133"/>
      <c r="E3" s="134"/>
      <c r="F3" s="138" t="s">
        <v>129</v>
      </c>
      <c r="G3" s="139"/>
      <c r="H3" s="119" t="s">
        <v>138</v>
      </c>
      <c r="I3" s="120"/>
      <c r="J3" s="120"/>
      <c r="K3" s="121"/>
      <c r="L3" s="104">
        <v>500</v>
      </c>
      <c r="M3" s="104"/>
      <c r="N3" s="104">
        <v>1000</v>
      </c>
      <c r="O3" s="104"/>
      <c r="P3" s="104">
        <v>1500</v>
      </c>
      <c r="Q3" s="104"/>
      <c r="R3" s="104">
        <v>850</v>
      </c>
      <c r="S3" s="104"/>
      <c r="T3" s="104">
        <v>1100</v>
      </c>
      <c r="U3" s="104"/>
      <c r="V3" s="104"/>
      <c r="W3" s="104">
        <v>2300</v>
      </c>
    </row>
    <row r="4" spans="1:23" ht="15" customHeight="1">
      <c r="B4" s="135"/>
      <c r="C4" s="136"/>
      <c r="D4" s="136"/>
      <c r="E4" s="137"/>
      <c r="F4" s="140"/>
      <c r="G4" s="141"/>
      <c r="H4" s="119" t="s">
        <v>137</v>
      </c>
      <c r="I4" s="120"/>
      <c r="J4" s="120"/>
      <c r="K4" s="121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</row>
    <row r="5" spans="1:23" ht="14.45" customHeight="1">
      <c r="B5" s="109" t="s">
        <v>23</v>
      </c>
      <c r="C5" s="110"/>
      <c r="D5" s="110"/>
      <c r="E5" s="111"/>
      <c r="F5" s="115" t="s">
        <v>132</v>
      </c>
      <c r="G5" s="116"/>
      <c r="H5" s="119" t="s">
        <v>131</v>
      </c>
      <c r="I5" s="120"/>
      <c r="J5" s="120"/>
      <c r="K5" s="121"/>
      <c r="L5" s="104">
        <v>5.5</v>
      </c>
      <c r="M5" s="104">
        <v>2</v>
      </c>
      <c r="N5" s="104">
        <v>4.5</v>
      </c>
      <c r="O5" s="104">
        <v>3</v>
      </c>
      <c r="P5" s="104">
        <v>5</v>
      </c>
      <c r="Q5" s="104">
        <v>3.5</v>
      </c>
      <c r="R5" s="104">
        <v>4</v>
      </c>
      <c r="S5" s="104">
        <v>3</v>
      </c>
      <c r="T5" s="104">
        <v>5</v>
      </c>
      <c r="U5" s="104">
        <v>3.5</v>
      </c>
      <c r="V5" s="104">
        <v>2</v>
      </c>
      <c r="W5" s="104">
        <v>4</v>
      </c>
    </row>
    <row r="6" spans="1:23" ht="15">
      <c r="B6" s="112"/>
      <c r="C6" s="113"/>
      <c r="D6" s="113"/>
      <c r="E6" s="114"/>
      <c r="F6" s="117"/>
      <c r="G6" s="118"/>
      <c r="H6" s="106" t="s">
        <v>22</v>
      </c>
      <c r="I6" s="107"/>
      <c r="J6" s="107"/>
      <c r="K6" s="108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</row>
    <row r="7" spans="1:23" ht="14.45" customHeight="1">
      <c r="B7" s="122" t="s">
        <v>24</v>
      </c>
      <c r="C7" s="123"/>
      <c r="D7" s="123"/>
      <c r="E7" s="124"/>
      <c r="F7" s="128" t="s">
        <v>130</v>
      </c>
      <c r="G7" s="129"/>
      <c r="H7" s="119" t="s">
        <v>137</v>
      </c>
      <c r="I7" s="120"/>
      <c r="J7" s="120"/>
      <c r="K7" s="121"/>
      <c r="L7" s="104"/>
      <c r="M7" s="104"/>
      <c r="N7" s="104">
        <v>400</v>
      </c>
      <c r="O7" s="104"/>
      <c r="P7" s="104"/>
      <c r="Q7" s="104">
        <v>375</v>
      </c>
      <c r="R7" s="104"/>
      <c r="S7" s="104"/>
      <c r="T7" s="104">
        <v>420</v>
      </c>
      <c r="U7" s="104"/>
      <c r="V7" s="104"/>
      <c r="W7" s="104">
        <v>370</v>
      </c>
    </row>
    <row r="8" spans="1:23" ht="15">
      <c r="B8" s="125"/>
      <c r="C8" s="126"/>
      <c r="D8" s="126"/>
      <c r="E8" s="127"/>
      <c r="F8" s="130"/>
      <c r="G8" s="131"/>
      <c r="H8" s="106" t="s">
        <v>22</v>
      </c>
      <c r="I8" s="107"/>
      <c r="J8" s="107"/>
      <c r="K8" s="108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</row>
    <row r="9" spans="1:23" ht="14.45" customHeight="1">
      <c r="B9" s="109" t="s">
        <v>133</v>
      </c>
      <c r="C9" s="110"/>
      <c r="D9" s="110"/>
      <c r="E9" s="111"/>
      <c r="F9" s="115" t="s">
        <v>134</v>
      </c>
      <c r="G9" s="116"/>
      <c r="H9" s="119" t="s">
        <v>137</v>
      </c>
      <c r="I9" s="120"/>
      <c r="J9" s="120"/>
      <c r="K9" s="121"/>
      <c r="L9" s="104">
        <v>0.5</v>
      </c>
      <c r="M9" s="104"/>
      <c r="N9" s="104">
        <v>0.5</v>
      </c>
      <c r="O9" s="104"/>
      <c r="P9" s="104"/>
      <c r="Q9" s="104">
        <v>0.5</v>
      </c>
      <c r="R9" s="104"/>
      <c r="S9" s="104">
        <v>0.5</v>
      </c>
      <c r="T9" s="104"/>
      <c r="U9" s="104">
        <v>0.5</v>
      </c>
      <c r="V9" s="104"/>
      <c r="W9" s="104">
        <v>0.5</v>
      </c>
    </row>
    <row r="10" spans="1:23" ht="15">
      <c r="B10" s="112"/>
      <c r="C10" s="113"/>
      <c r="D10" s="113"/>
      <c r="E10" s="114"/>
      <c r="F10" s="117"/>
      <c r="G10" s="118"/>
      <c r="H10" s="106" t="s">
        <v>22</v>
      </c>
      <c r="I10" s="107"/>
      <c r="J10" s="107"/>
      <c r="K10" s="108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</row>
    <row r="11" spans="1:23" ht="14.45" customHeight="1">
      <c r="B11" s="109" t="s">
        <v>135</v>
      </c>
      <c r="C11" s="110"/>
      <c r="D11" s="110"/>
      <c r="E11" s="111"/>
      <c r="F11" s="115" t="s">
        <v>136</v>
      </c>
      <c r="G11" s="116"/>
      <c r="H11" s="119" t="s">
        <v>137</v>
      </c>
      <c r="I11" s="120"/>
      <c r="J11" s="120"/>
      <c r="K11" s="121"/>
      <c r="L11" s="104">
        <v>0.5</v>
      </c>
      <c r="M11" s="104">
        <v>0.5</v>
      </c>
      <c r="N11" s="104">
        <v>0.5</v>
      </c>
      <c r="O11" s="104">
        <v>0.5</v>
      </c>
      <c r="P11" s="104"/>
      <c r="Q11" s="104">
        <v>0.5</v>
      </c>
      <c r="R11" s="104"/>
      <c r="S11" s="104">
        <v>0.5</v>
      </c>
      <c r="T11" s="104"/>
      <c r="U11" s="104">
        <v>0.5</v>
      </c>
      <c r="V11" s="104"/>
      <c r="W11" s="104">
        <v>0.5</v>
      </c>
    </row>
    <row r="12" spans="1:23" ht="15">
      <c r="B12" s="112"/>
      <c r="C12" s="113"/>
      <c r="D12" s="113"/>
      <c r="E12" s="114"/>
      <c r="F12" s="117"/>
      <c r="G12" s="118"/>
      <c r="H12" s="106" t="s">
        <v>22</v>
      </c>
      <c r="I12" s="107"/>
      <c r="J12" s="107"/>
      <c r="K12" s="108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</row>
  </sheetData>
  <mergeCells count="85">
    <mergeCell ref="A1:B1"/>
    <mergeCell ref="C1:W1"/>
    <mergeCell ref="B2:E2"/>
    <mergeCell ref="F2:G2"/>
    <mergeCell ref="H2:K2"/>
    <mergeCell ref="B3:E4"/>
    <mergeCell ref="F3:G4"/>
    <mergeCell ref="L3:L4"/>
    <mergeCell ref="B5:E6"/>
    <mergeCell ref="F5:G6"/>
    <mergeCell ref="H5:K5"/>
    <mergeCell ref="L5:L6"/>
    <mergeCell ref="L11:L12"/>
    <mergeCell ref="H12:K12"/>
    <mergeCell ref="B11:E12"/>
    <mergeCell ref="F11:G12"/>
    <mergeCell ref="H11:K11"/>
    <mergeCell ref="B9:E10"/>
    <mergeCell ref="F9:G10"/>
    <mergeCell ref="H9:K9"/>
    <mergeCell ref="H10:K10"/>
    <mergeCell ref="H6:K6"/>
    <mergeCell ref="B7:E8"/>
    <mergeCell ref="F7:G8"/>
    <mergeCell ref="H7:K7"/>
    <mergeCell ref="L9:L10"/>
    <mergeCell ref="H8:K8"/>
    <mergeCell ref="P3:P4"/>
    <mergeCell ref="Q3:Q4"/>
    <mergeCell ref="R3:R4"/>
    <mergeCell ref="O7:O8"/>
    <mergeCell ref="O5:O6"/>
    <mergeCell ref="R5:R6"/>
    <mergeCell ref="Q5:Q6"/>
    <mergeCell ref="L7:L8"/>
    <mergeCell ref="H3:K3"/>
    <mergeCell ref="H4:K4"/>
    <mergeCell ref="S3:S4"/>
    <mergeCell ref="T3:T4"/>
    <mergeCell ref="U3:U4"/>
    <mergeCell ref="M3:M4"/>
    <mergeCell ref="N3:N4"/>
    <mergeCell ref="O3:O4"/>
    <mergeCell ref="V3:V4"/>
    <mergeCell ref="W3:W4"/>
    <mergeCell ref="M11:M12"/>
    <mergeCell ref="M9:M10"/>
    <mergeCell ref="N9:N10"/>
    <mergeCell ref="N7:N8"/>
    <mergeCell ref="N5:N6"/>
    <mergeCell ref="N11:N12"/>
    <mergeCell ref="M7:M8"/>
    <mergeCell ref="M5:M6"/>
    <mergeCell ref="P11:P12"/>
    <mergeCell ref="P9:P10"/>
    <mergeCell ref="P7:P8"/>
    <mergeCell ref="P5:P6"/>
    <mergeCell ref="O11:O12"/>
    <mergeCell ref="O9:O10"/>
    <mergeCell ref="W5:W6"/>
    <mergeCell ref="V5:V6"/>
    <mergeCell ref="U5:U6"/>
    <mergeCell ref="T5:T6"/>
    <mergeCell ref="S5:S6"/>
    <mergeCell ref="Q11:Q12"/>
    <mergeCell ref="Q9:Q10"/>
    <mergeCell ref="Q7:Q8"/>
    <mergeCell ref="T7:T8"/>
    <mergeCell ref="S11:S12"/>
    <mergeCell ref="S9:S10"/>
    <mergeCell ref="S7:S8"/>
    <mergeCell ref="R11:R12"/>
    <mergeCell ref="R9:R10"/>
    <mergeCell ref="R7:R8"/>
    <mergeCell ref="T11:T12"/>
    <mergeCell ref="T9:T10"/>
    <mergeCell ref="W7:W8"/>
    <mergeCell ref="V7:V8"/>
    <mergeCell ref="U7:U8"/>
    <mergeCell ref="U11:U12"/>
    <mergeCell ref="U9:U10"/>
    <mergeCell ref="W11:W12"/>
    <mergeCell ref="V11:V12"/>
    <mergeCell ref="W9:W10"/>
    <mergeCell ref="V9:V10"/>
  </mergeCells>
  <phoneticPr fontId="23" type="noConversion"/>
  <conditionalFormatting sqref="H7 H9 H11 H3:H5">
    <cfRule type="expression" dxfId="5" priority="105" stopIfTrue="1">
      <formula>AND(#REF!="X",#REF!="Yes",OR($I3="Select…",$I3=""))</formula>
    </cfRule>
    <cfRule type="expression" dxfId="4" priority="106" stopIfTrue="1">
      <formula>AND(#REF!="X",$I3&lt;&gt;"Select…",#REF!="Yes")</formula>
    </cfRule>
  </conditionalFormatting>
  <conditionalFormatting sqref="F7 F11 F9 F5">
    <cfRule type="expression" dxfId="3" priority="145" stopIfTrue="1">
      <formula>AND(#REF!="X",#REF!="Yes",OR($G5="Select…",$G5=""))</formula>
    </cfRule>
    <cfRule type="expression" dxfId="2" priority="146" stopIfTrue="1">
      <formula>AND(#REF!="X",$G5&lt;&gt;"Select…",#REF!="Yes")</formula>
    </cfRule>
  </conditionalFormatting>
  <conditionalFormatting sqref="F3">
    <cfRule type="expression" dxfId="1" priority="193" stopIfTrue="1">
      <formula>AND(#REF!="X",$H$643="Yes",OR(#REF!="Select…",#REF!=""))</formula>
    </cfRule>
    <cfRule type="expression" dxfId="0" priority="194" stopIfTrue="1">
      <formula>AND(#REF!="X",#REF!&lt;&gt;"Select…",$H$643="Yes")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#REF!</xm:f>
          </x14:formula1>
          <xm:sqref>F3:G12</xm:sqref>
        </x14:dataValidation>
        <x14:dataValidation type="list" allowBlank="1" showInputMessage="1" showErrorMessage="1">
          <x14:formula1>
            <xm:f>#REF!</xm:f>
          </x14:formula1>
          <xm:sqref>H3:K12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GHG Calculation</vt:lpstr>
      <vt:lpstr>水电用量</vt:lpstr>
      <vt:lpstr>污水</vt:lpstr>
      <vt:lpstr>废气</vt:lpstr>
      <vt:lpstr>废弃物</vt:lpstr>
      <vt:lpstr>'GHG Calculation'!Print_Area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2017-06-15T07:46:41Z</dcterms:modified>
</cp:coreProperties>
</file>